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30" windowHeight="7590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H1014" i="1" l="1"/>
  <c r="H1011" i="1"/>
  <c r="H171" i="1"/>
  <c r="H36" i="1" l="1"/>
  <c r="H1008" i="1" l="1"/>
  <c r="H172" i="1" l="1"/>
  <c r="H743" i="1"/>
  <c r="H165" i="1" l="1"/>
  <c r="H1004" i="1"/>
  <c r="H88" i="1" l="1"/>
  <c r="H149" i="1" l="1"/>
  <c r="H141" i="1"/>
  <c r="H406" i="1"/>
  <c r="H404" i="1"/>
  <c r="H364" i="1" l="1"/>
  <c r="H136" i="1" l="1"/>
  <c r="H547" i="1" l="1"/>
  <c r="H315" i="1"/>
  <c r="H518" i="1" l="1"/>
  <c r="H162" i="1" l="1"/>
  <c r="H633" i="1"/>
  <c r="H738" i="1" l="1"/>
  <c r="H164" i="1" l="1"/>
  <c r="H1002" i="1" l="1"/>
  <c r="H166" i="1"/>
  <c r="H132" i="1"/>
  <c r="H126" i="1"/>
  <c r="H349" i="1"/>
  <c r="H346" i="1"/>
  <c r="H681" i="1"/>
  <c r="H145" i="1"/>
  <c r="H144" i="1" s="1"/>
  <c r="H167" i="1" l="1"/>
  <c r="H163" i="1" s="1"/>
  <c r="H138" i="1"/>
  <c r="H137" i="1"/>
  <c r="H846" i="1"/>
  <c r="H789" i="1"/>
  <c r="H733" i="1"/>
  <c r="H740" i="1"/>
  <c r="H559" i="1"/>
  <c r="H160" i="1"/>
  <c r="H155" i="1"/>
  <c r="H469" i="1"/>
  <c r="H472" i="1"/>
  <c r="H467" i="1"/>
  <c r="H465" i="1"/>
  <c r="H463" i="1"/>
  <c r="H457" i="1"/>
  <c r="H452" i="1"/>
  <c r="H446" i="1"/>
  <c r="H124" i="1"/>
  <c r="H435" i="1"/>
  <c r="H433" i="1"/>
  <c r="H431" i="1"/>
  <c r="H427" i="1"/>
  <c r="H424" i="1"/>
  <c r="H418" i="1"/>
  <c r="H344" i="1"/>
  <c r="H176" i="1"/>
  <c r="H174" i="1"/>
  <c r="H326" i="1"/>
  <c r="H324" i="1"/>
  <c r="H322" i="1"/>
  <c r="H312" i="1"/>
  <c r="H309" i="1"/>
  <c r="H302" i="1"/>
  <c r="H298" i="1"/>
  <c r="H292" i="1"/>
  <c r="H474" i="1" l="1"/>
  <c r="H437" i="1"/>
  <c r="H328" i="1"/>
  <c r="H578" i="1"/>
  <c r="H1006" i="1" l="1"/>
  <c r="H962" i="1"/>
  <c r="H960" i="1"/>
  <c r="H958" i="1"/>
  <c r="H953" i="1"/>
  <c r="H950" i="1"/>
  <c r="H944" i="1"/>
  <c r="H934" i="1"/>
  <c r="H932" i="1"/>
  <c r="H928" i="1"/>
  <c r="H924" i="1"/>
  <c r="H921" i="1"/>
  <c r="H915" i="1"/>
  <c r="H906" i="1"/>
  <c r="H904" i="1"/>
  <c r="H902" i="1"/>
  <c r="H898" i="1"/>
  <c r="H895" i="1"/>
  <c r="H889" i="1"/>
  <c r="H856" i="1"/>
  <c r="H853" i="1"/>
  <c r="H850" i="1"/>
  <c r="H841" i="1"/>
  <c r="H835" i="1"/>
  <c r="H797" i="1"/>
  <c r="H795" i="1"/>
  <c r="H793" i="1"/>
  <c r="H786" i="1"/>
  <c r="H780" i="1"/>
  <c r="H730" i="1"/>
  <c r="H724" i="1"/>
  <c r="H687" i="1"/>
  <c r="H685" i="1"/>
  <c r="H683" i="1"/>
  <c r="H677" i="1"/>
  <c r="H674" i="1"/>
  <c r="H668" i="1"/>
  <c r="H636" i="1"/>
  <c r="H628" i="1"/>
  <c r="H626" i="1"/>
  <c r="H622" i="1"/>
  <c r="H618" i="1"/>
  <c r="H612" i="1"/>
  <c r="H576" i="1"/>
  <c r="H565" i="1"/>
  <c r="H563" i="1"/>
  <c r="H557" i="1"/>
  <c r="H555" i="1"/>
  <c r="H543" i="1"/>
  <c r="H537" i="1"/>
  <c r="H527" i="1"/>
  <c r="H514" i="1"/>
  <c r="H510" i="1"/>
  <c r="H507" i="1"/>
  <c r="H501" i="1"/>
  <c r="H408" i="1"/>
  <c r="H400" i="1"/>
  <c r="H397" i="1"/>
  <c r="H391" i="1"/>
  <c r="H367" i="1"/>
  <c r="H359" i="1"/>
  <c r="H356" i="1"/>
  <c r="H338" i="1"/>
  <c r="H175" i="1"/>
  <c r="H173" i="1"/>
  <c r="H170" i="1"/>
  <c r="H169" i="1"/>
  <c r="H168" i="1" s="1"/>
  <c r="H161" i="1"/>
  <c r="H159" i="1"/>
  <c r="H158" i="1"/>
  <c r="H157" i="1"/>
  <c r="H156" i="1"/>
  <c r="H153" i="1"/>
  <c r="H152" i="1" s="1"/>
  <c r="H151" i="1"/>
  <c r="H150" i="1" s="1"/>
  <c r="H148" i="1"/>
  <c r="H147" i="1"/>
  <c r="H143" i="1"/>
  <c r="H142" i="1" s="1"/>
  <c r="H140" i="1"/>
  <c r="H135" i="1"/>
  <c r="H134" i="1"/>
  <c r="H133" i="1"/>
  <c r="H131" i="1"/>
  <c r="H129" i="1"/>
  <c r="H128" i="1"/>
  <c r="H127" i="1"/>
  <c r="H123" i="1"/>
  <c r="H122" i="1"/>
  <c r="H121" i="1"/>
  <c r="H120" i="1"/>
  <c r="H119" i="1"/>
  <c r="H118" i="1"/>
  <c r="H85" i="1"/>
  <c r="H83" i="1"/>
  <c r="H79" i="1"/>
  <c r="H73" i="1"/>
  <c r="H70" i="1"/>
  <c r="H67" i="1"/>
  <c r="H64" i="1"/>
  <c r="H410" i="1" l="1"/>
  <c r="H130" i="1"/>
  <c r="H750" i="1"/>
  <c r="H858" i="1"/>
  <c r="H799" i="1"/>
  <c r="H146" i="1"/>
  <c r="H580" i="1"/>
  <c r="H638" i="1"/>
  <c r="H369" i="1"/>
  <c r="H63" i="1"/>
  <c r="H90" i="1" s="1"/>
  <c r="H964" i="1"/>
  <c r="H139" i="1"/>
  <c r="H936" i="1"/>
  <c r="H908" i="1"/>
  <c r="H689" i="1"/>
  <c r="H529" i="1"/>
  <c r="H154" i="1"/>
  <c r="H125" i="1"/>
  <c r="H117" i="1"/>
  <c r="H177" i="1" l="1"/>
  <c r="H966" i="1"/>
</calcChain>
</file>

<file path=xl/sharedStrings.xml><?xml version="1.0" encoding="utf-8"?>
<sst xmlns="http://schemas.openxmlformats.org/spreadsheetml/2006/main" count="1076" uniqueCount="324">
  <si>
    <t xml:space="preserve"> </t>
  </si>
  <si>
    <t>PRIHODI</t>
  </si>
  <si>
    <t>Ekon.</t>
  </si>
  <si>
    <t>klas.</t>
  </si>
  <si>
    <t>O     P      I     S</t>
  </si>
  <si>
    <t>Porezi</t>
  </si>
  <si>
    <t>Ustupljeni porezi</t>
  </si>
  <si>
    <t>711-1</t>
  </si>
  <si>
    <t>Porez na dohodak fizičkih lica</t>
  </si>
  <si>
    <t>711-3-2</t>
  </si>
  <si>
    <t xml:space="preserve">Porez na promet nepokretnosti </t>
  </si>
  <si>
    <t>Lokalni porezi</t>
  </si>
  <si>
    <t>711-3-1</t>
  </si>
  <si>
    <t>Porez na nepokretnosti</t>
  </si>
  <si>
    <t>711-7-5</t>
  </si>
  <si>
    <t>Prirez porezu na dohodak fizičkih lica</t>
  </si>
  <si>
    <t>Takse</t>
  </si>
  <si>
    <t>713-1-2</t>
  </si>
  <si>
    <t>Lokalne administrativne takse</t>
  </si>
  <si>
    <t>713-5-1</t>
  </si>
  <si>
    <t>Lokalne komunalne takse</t>
  </si>
  <si>
    <t>Naknade</t>
  </si>
  <si>
    <t>714-1</t>
  </si>
  <si>
    <t>Naknada za koriš. dobara od opšteg interesa</t>
  </si>
  <si>
    <t>714-6</t>
  </si>
  <si>
    <t>Naknada za komu.opremanje građevinskog zemljišta</t>
  </si>
  <si>
    <t>714-7</t>
  </si>
  <si>
    <t xml:space="preserve">Naknada za korišćenje opštinskih puteva </t>
  </si>
  <si>
    <t>714-8-4</t>
  </si>
  <si>
    <t>714-9</t>
  </si>
  <si>
    <t>Ostale naknade - Komunalne naknade</t>
  </si>
  <si>
    <t>Ostali prihodi</t>
  </si>
  <si>
    <t>715-3-1</t>
  </si>
  <si>
    <t>Prihodi koje OLU ostvaruju vršenjem svoje djelatnosti</t>
  </si>
  <si>
    <t>715-3-2</t>
  </si>
  <si>
    <t>Prihodi od zakupa poslovnih prostora</t>
  </si>
  <si>
    <t>715-5</t>
  </si>
  <si>
    <t>Primici od prodaje imovine</t>
  </si>
  <si>
    <t>721-1</t>
  </si>
  <si>
    <t>Prodaja nepokretnosti</t>
  </si>
  <si>
    <t>Transferi i dotacije</t>
  </si>
  <si>
    <t>742-1</t>
  </si>
  <si>
    <t>Transferi od budžeta  Države</t>
  </si>
  <si>
    <t>742-6</t>
  </si>
  <si>
    <t>Transferi od Egalizacionog fonda</t>
  </si>
  <si>
    <t>UKUPNI PRIMICI:</t>
  </si>
  <si>
    <t>RASHODI</t>
  </si>
  <si>
    <t>Bruto zarade i doprinosi zaposlenih</t>
  </si>
  <si>
    <t>411-1</t>
  </si>
  <si>
    <t>Neto zarade</t>
  </si>
  <si>
    <t>411-2</t>
  </si>
  <si>
    <t xml:space="preserve">Porezi na zarade </t>
  </si>
  <si>
    <t>411-3</t>
  </si>
  <si>
    <t>Doprinosi na teret zaposlenog</t>
  </si>
  <si>
    <t>411-4</t>
  </si>
  <si>
    <t>Doprinosi na teret poslodavca</t>
  </si>
  <si>
    <t>411-5</t>
  </si>
  <si>
    <t>Opštinski prirez</t>
  </si>
  <si>
    <t>Ostala lična primanja</t>
  </si>
  <si>
    <t>412-6</t>
  </si>
  <si>
    <t>Naknade skupštinskim odbornicima</t>
  </si>
  <si>
    <t>Rashodi za materijal</t>
  </si>
  <si>
    <t>413-1</t>
  </si>
  <si>
    <t>Administrativni materijal</t>
  </si>
  <si>
    <t>413-4</t>
  </si>
  <si>
    <t>Rashodi za električnu energiju</t>
  </si>
  <si>
    <t>413-5</t>
  </si>
  <si>
    <t xml:space="preserve">Rashodi za gorivo        </t>
  </si>
  <si>
    <t>Rashodi za usluge</t>
  </si>
  <si>
    <t>414-1</t>
  </si>
  <si>
    <t>Službena putovanja</t>
  </si>
  <si>
    <t>414-2</t>
  </si>
  <si>
    <t>Reprezentacije</t>
  </si>
  <si>
    <t>414-3</t>
  </si>
  <si>
    <t xml:space="preserve">Komunikacione usluge </t>
  </si>
  <si>
    <t>414-4</t>
  </si>
  <si>
    <t xml:space="preserve">Bankarske usluge </t>
  </si>
  <si>
    <t>414-9</t>
  </si>
  <si>
    <t>Ostale usluge</t>
  </si>
  <si>
    <t>Rashodi za tekuće održavanje</t>
  </si>
  <si>
    <t>415-1</t>
  </si>
  <si>
    <t>Zimsko čišćenje snijega</t>
  </si>
  <si>
    <t>415-3</t>
  </si>
  <si>
    <t>Tekuće održavanje opreme i vozila</t>
  </si>
  <si>
    <t>Kamate</t>
  </si>
  <si>
    <t>416-1</t>
  </si>
  <si>
    <t xml:space="preserve">Kamate finansijskim institucijama </t>
  </si>
  <si>
    <t>Subvencije</t>
  </si>
  <si>
    <t>418-1</t>
  </si>
  <si>
    <t>Ostali izdaci</t>
  </si>
  <si>
    <t>419-6</t>
  </si>
  <si>
    <t>Komunalne naknade</t>
  </si>
  <si>
    <t>419-9</t>
  </si>
  <si>
    <t>Transferi za socijalnu zaštitu</t>
  </si>
  <si>
    <t>421-2</t>
  </si>
  <si>
    <t>Boračko invalidska zaštita</t>
  </si>
  <si>
    <t>Sredstva za tehnološke viškove</t>
  </si>
  <si>
    <t>422-2</t>
  </si>
  <si>
    <t>Otpremnina za tehnološke viškove</t>
  </si>
  <si>
    <t>Transferi instituci, pojedin. nevlad. i javnom  sektoru</t>
  </si>
  <si>
    <t>431-3</t>
  </si>
  <si>
    <t>431-4</t>
  </si>
  <si>
    <t>Transferi nevladinim organizacijama</t>
  </si>
  <si>
    <t>431-5</t>
  </si>
  <si>
    <t>431-6</t>
  </si>
  <si>
    <t>431-8</t>
  </si>
  <si>
    <t>Ostali transferi pojedincima</t>
  </si>
  <si>
    <t>431-9</t>
  </si>
  <si>
    <t>Ostali transferi institucijama</t>
  </si>
  <si>
    <t>Ostali transferi</t>
  </si>
  <si>
    <t>432-6</t>
  </si>
  <si>
    <t>Transferi DOO Komunalno i DOO Vodovod i kanalizacija</t>
  </si>
  <si>
    <t>Kapitalni izdaci</t>
  </si>
  <si>
    <t>441-2</t>
  </si>
  <si>
    <t>441-5</t>
  </si>
  <si>
    <t>Izdaci za opremu</t>
  </si>
  <si>
    <t>441-9</t>
  </si>
  <si>
    <t>Ostali kapitalni izdaci</t>
  </si>
  <si>
    <t>Otplata dugova</t>
  </si>
  <si>
    <t>461-1</t>
  </si>
  <si>
    <t>Otplata kredita finansijskim institucijama</t>
  </si>
  <si>
    <t>Otplata obaveza iz prethodnog perioda</t>
  </si>
  <si>
    <t>Tekuća budžetska rezerva</t>
  </si>
  <si>
    <t>Stalna budžetska rezerva</t>
  </si>
  <si>
    <t>UKUPNI  IZDACI:</t>
  </si>
  <si>
    <t>Služba  Predsjednika  opštine</t>
  </si>
  <si>
    <t xml:space="preserve"> Org.</t>
  </si>
  <si>
    <t>01</t>
  </si>
  <si>
    <t>Rashodi za gorivo</t>
  </si>
  <si>
    <t>Tekuće održavanje opreme</t>
  </si>
  <si>
    <t>Tekuće održavanje vozila</t>
  </si>
  <si>
    <t>Transferi</t>
  </si>
  <si>
    <t>Obrazovne ustanove</t>
  </si>
  <si>
    <t>Humanitarne organizacije</t>
  </si>
  <si>
    <t>Jednokratne socijalne pomoći</t>
  </si>
  <si>
    <t>Jednokratne pomoći za studente i učenike</t>
  </si>
  <si>
    <t>Izdavačka djelatnost</t>
  </si>
  <si>
    <t>S v e g a:</t>
  </si>
  <si>
    <t>02</t>
  </si>
  <si>
    <t>Dan opštine "30. septembar"</t>
  </si>
  <si>
    <t>Zakup kancelarija za BS.</t>
  </si>
  <si>
    <t>Političke partije</t>
  </si>
  <si>
    <t>Služba Glavnog administratora</t>
  </si>
  <si>
    <t>03</t>
  </si>
  <si>
    <t>Služba Glavnog gradskog arhitekte</t>
  </si>
  <si>
    <t>Org.</t>
  </si>
  <si>
    <t>04</t>
  </si>
  <si>
    <t>05</t>
  </si>
  <si>
    <t>Rashodi za održavanje higijene</t>
  </si>
  <si>
    <t>Komunikacione telefononske usluge</t>
  </si>
  <si>
    <t>Komunikacione poštanske usluge</t>
  </si>
  <si>
    <t>Usluge obezbjeđenja</t>
  </si>
  <si>
    <t>Islamska vjerska zajednica</t>
  </si>
  <si>
    <t>Pravoslavna vjerska zajednica</t>
  </si>
  <si>
    <t>Sekretarijat za finansije i ekonomski razvoj</t>
  </si>
  <si>
    <t>Usluge revizije</t>
  </si>
  <si>
    <t>DOO  Sportski centar "B.Brdo"</t>
  </si>
  <si>
    <t>JU Centar za kulturu</t>
  </si>
  <si>
    <t>JU "Narodna biblioteka" Rožaje</t>
  </si>
  <si>
    <t>DF Zlatna pahulja</t>
  </si>
  <si>
    <t>JU Zavičajni muzej "Ganića kula"</t>
  </si>
  <si>
    <t>Turistička organizacija</t>
  </si>
  <si>
    <t>Dnevni centar</t>
  </si>
  <si>
    <t>Podsticaj ženskog preduzetništva</t>
  </si>
  <si>
    <t>Otplata duga</t>
  </si>
  <si>
    <t>Otplata kredita finsijskim institucijama</t>
  </si>
  <si>
    <t>07</t>
  </si>
  <si>
    <t>Rashodi za električnu energiju - javna rasvjeta</t>
  </si>
  <si>
    <t xml:space="preserve">Tekuće održavanje opreme </t>
  </si>
  <si>
    <t>Preuzimanje i smještaj pasa lutalica</t>
  </si>
  <si>
    <t>Podsticaj razvoja poljoprivrede</t>
  </si>
  <si>
    <t>Direkcija za imovinu i zaštitu prava Opštine</t>
  </si>
  <si>
    <t>Služba komunalne policije</t>
  </si>
  <si>
    <t>10</t>
  </si>
  <si>
    <t>Služba zaštite i spašavanja</t>
  </si>
  <si>
    <t>11</t>
  </si>
  <si>
    <t>Rahodi za gorivo</t>
  </si>
  <si>
    <t>Služba za unutrašnju reviziju</t>
  </si>
  <si>
    <t>12</t>
  </si>
  <si>
    <t>Ukupan tekući budžet  I :</t>
  </si>
  <si>
    <t>II  KAPITALNI BUDŽET</t>
  </si>
  <si>
    <t>KAPITALNI IZDACI</t>
  </si>
  <si>
    <t>Izdaci za lokalnu infrastrukturu</t>
  </si>
  <si>
    <t>Komunalna infrastruktura</t>
  </si>
  <si>
    <t>Ukupno kapitalni budžet II :</t>
  </si>
  <si>
    <t>UKUPNI IZDACI ( I+II ) :</t>
  </si>
  <si>
    <t>463-2</t>
  </si>
  <si>
    <t>Sudski sporovi</t>
  </si>
  <si>
    <t>Sekretarijat za društvene djelatnosti</t>
  </si>
  <si>
    <t>Direkcija za investicije, izgradnju i saobraćaj</t>
  </si>
  <si>
    <t xml:space="preserve">Sekretarijat za lokalnu samoupravu </t>
  </si>
  <si>
    <t>Sekretarijat za uređenje prostora i zaštitu životne sredine</t>
  </si>
  <si>
    <t xml:space="preserve">                     I  TEKUĆI  BUDŽET</t>
  </si>
  <si>
    <t>Sekretarijat za poljoprivredu, turizam i vodoprivredu</t>
  </si>
  <si>
    <t>Uprava lokalnih javnih prihoda</t>
  </si>
  <si>
    <t>Služba za skupštinske poslove</t>
  </si>
  <si>
    <t>13</t>
  </si>
  <si>
    <t>14</t>
  </si>
  <si>
    <t>15</t>
  </si>
  <si>
    <t>Sportske organizacije</t>
  </si>
  <si>
    <t>Opštinsko udruženje penzionera</t>
  </si>
  <si>
    <t>Mjesne zajednice</t>
  </si>
  <si>
    <t>Ženske organizacije u političkim subjektima</t>
  </si>
  <si>
    <t>Sandžačke igre</t>
  </si>
  <si>
    <t>06</t>
  </si>
  <si>
    <t>08</t>
  </si>
  <si>
    <t>09</t>
  </si>
  <si>
    <t>463-1</t>
  </si>
  <si>
    <t>471-1</t>
  </si>
  <si>
    <t>472-1</t>
  </si>
  <si>
    <t>Godišnja naknada pri registracija motornih vozila</t>
  </si>
  <si>
    <t>Rashodi za el.energiju</t>
  </si>
  <si>
    <t>Ski centar "Hajla"</t>
  </si>
  <si>
    <t>Stipendije za studente</t>
  </si>
  <si>
    <t>Rashodi za grijanje</t>
  </si>
  <si>
    <t>Transferi za jednokratne socijalne pomoći</t>
  </si>
  <si>
    <t>Tranferi političkim partijama, strankama i udruženjima</t>
  </si>
  <si>
    <t>Tranferi  DOO  Komunalno</t>
  </si>
  <si>
    <t>Tranferi  DOO  Vodovod i kanalizacija</t>
  </si>
  <si>
    <t>414-7</t>
  </si>
  <si>
    <t>Saradnja sa međunarodnim organizacijama</t>
  </si>
  <si>
    <t>Usluge stručnog usavršavanja</t>
  </si>
  <si>
    <t>Radne grupe i komisije</t>
  </si>
  <si>
    <t>Troškovi publikacija i glasila u Sl.listu</t>
  </si>
  <si>
    <t>Ostalo</t>
  </si>
  <si>
    <t>Radio difuzni centar</t>
  </si>
  <si>
    <t>Advokatske, notarske i pravne usluge</t>
  </si>
  <si>
    <t>Izdaci po osnovu sudskih troškova</t>
  </si>
  <si>
    <t>414-8</t>
  </si>
  <si>
    <t>Posjete odbornika institucijama, seminari za odbornike</t>
  </si>
  <si>
    <t>Izdaci za izradu lokalnih akcionih planova</t>
  </si>
  <si>
    <t xml:space="preserve">Komisija za usmjeravanje djece sa posebnim potrebama </t>
  </si>
  <si>
    <t>Osiguranje</t>
  </si>
  <si>
    <t>414-6</t>
  </si>
  <si>
    <t>419-2</t>
  </si>
  <si>
    <t>Izdaci za održavanje higjene</t>
  </si>
  <si>
    <t>Svega:</t>
  </si>
  <si>
    <t xml:space="preserve">Rashodi za tekuće održavanje </t>
  </si>
  <si>
    <t>Tretman uništavanja sitnih glodara</t>
  </si>
  <si>
    <t>Tretman uništavanja komaraca(larvi i odraslih formi)</t>
  </si>
  <si>
    <t>Komunikacione telefonske usluge</t>
  </si>
  <si>
    <t xml:space="preserve">Komunikacione telefonske usluge </t>
  </si>
  <si>
    <t>Komunikacione  telefonske usluge</t>
  </si>
  <si>
    <t>Lokalni izbori</t>
  </si>
  <si>
    <t>413-2</t>
  </si>
  <si>
    <t>Reklamni materijal i publikacije</t>
  </si>
  <si>
    <t>Nabavka vozila</t>
  </si>
  <si>
    <t>Budžet za 2022.godinu</t>
  </si>
  <si>
    <t>Reprezentacije za prijem gostiju</t>
  </si>
  <si>
    <t>Razvoj i unapređenje kulture i sporta</t>
  </si>
  <si>
    <t>Otpremnina za tehnološke viškove (OLU)</t>
  </si>
  <si>
    <t>441-1</t>
  </si>
  <si>
    <t xml:space="preserve">Izdaci za infrastrukturu opšteg značaja </t>
  </si>
  <si>
    <t>Izdaci za infrastrukturu od opšteg značaja</t>
  </si>
  <si>
    <t>04/18, i 55/18), člana 28 Zakona o finansiranju lokalne samouprave ("Sl.list CG", br.03/19) i člana</t>
  </si>
  <si>
    <t>O BUDŽETU OPŠTINE ROŽAJE ZA 2022.GODINU</t>
  </si>
  <si>
    <t>OPŠTI DIO</t>
  </si>
  <si>
    <t>Član 1</t>
  </si>
  <si>
    <t>Član 2</t>
  </si>
  <si>
    <t>Član 3</t>
  </si>
  <si>
    <t>Član 4</t>
  </si>
  <si>
    <t>Za izvršenje Budžeta u cjelini odgovoran je Predsjednik Opštine Rožaje, a za namjensko korišćenje</t>
  </si>
  <si>
    <t xml:space="preserve">budžetskih sredstava odgovoran je budžetski izvršilac u skladu sa članom  37 Zakona o finansiranju </t>
  </si>
  <si>
    <t>lokalne samouprave.</t>
  </si>
  <si>
    <t>Član 5</t>
  </si>
  <si>
    <t>opštine u skladu sa članom 33 Zakona o finansiranju lokalne samouprave. Ugovorene obaveze potrošačke</t>
  </si>
  <si>
    <t>jedinice moraju da budu u skladu sa planiranim i odobrenim sredstvima u skladu sa odlukom o budžetu</t>
  </si>
  <si>
    <t>opštine.</t>
  </si>
  <si>
    <t>Potrošačke jedinice dužne su da budžetska sredstva koriste u granicama utvrđenim odlukom o budžetu</t>
  </si>
  <si>
    <t>Član 6</t>
  </si>
  <si>
    <t xml:space="preserve">Predsjednik opštine može vršiti preusmjeravanje sredstava po pojedinim izdacima i potrošačkim </t>
  </si>
  <si>
    <t>jedinicama u visini do 10% iznosa utvrđenih odlukom o budžetu, shodno članu 36 Zakona o finansiranju</t>
  </si>
  <si>
    <t>lokalne samouprave. Iznos od 10% iz stava 1 ovog člana primjenjuje se na ukupno planirane izdatke</t>
  </si>
  <si>
    <t>potrošačke jedinice čiji se odobreni iznos sredstava smanjuje. Preusmjerena sredstva po pojedinim</t>
  </si>
  <si>
    <t>izdacima i programima raspoređuje se rješenjem predsjednika opštine. Potrošačke jedinice uz odobrenje</t>
  </si>
  <si>
    <t>predsjednika opštine, mogu preusmjeriti odobrena sredstva po pojedinim izdacima, u visini do 10% od</t>
  </si>
  <si>
    <t>iznosa sredstava odobrenih za izdatke čiji se iznos smanjuje.</t>
  </si>
  <si>
    <t>Član 7</t>
  </si>
  <si>
    <t>Sredstva tekuće rezerve koriste se za neplanirane ili nedovoljno planirane izdatke tokom fiskalne godine.</t>
  </si>
  <si>
    <t xml:space="preserve">Sredstva tekuće budžetske rezerve se planiraju najviše do iznosa 2% ukupnih primitaka opštine za </t>
  </si>
  <si>
    <t xml:space="preserve">fiskalnu godinu. Sredstvima tekuće budžetske rezerve raspolaže predsjednik opštine, u skladu sa propisom </t>
  </si>
  <si>
    <t>skupštine opštine u skladu sa članom 38 Zakona o finansiranju lokalne samouprave.</t>
  </si>
  <si>
    <t>Član 8</t>
  </si>
  <si>
    <t>posljedica vanrednih okolnosti. Sredstva stalne budžetske rezerve se planiraju najviše do iznosa od 2%</t>
  </si>
  <si>
    <t>ukupnih primitaka opštine za fiskalnu godinu u skladu sa članom 39 Zakona o finansiranju lokalne</t>
  </si>
  <si>
    <t>samouprave. O korišćenju stalne budžetske rezerve odlučuje predsjednik opštine u skladu sa odlukom</t>
  </si>
  <si>
    <t>skupštine opštine.</t>
  </si>
  <si>
    <t>Član 9</t>
  </si>
  <si>
    <t>Odluka o budžetu Opštine Rožaje za 2022.godinu stupa na snagu osmog dana od dana objavljivanja</t>
  </si>
  <si>
    <t>u "Sl.listu CG-opštinski propisi", a primjenjivat će se od 01.01.2022.godine.</t>
  </si>
  <si>
    <t>SKUPŠTINA OPŠTINE ROŽAJE</t>
  </si>
  <si>
    <t>Broj:____________________</t>
  </si>
  <si>
    <t xml:space="preserve">Rožaje,_________2021.god. </t>
  </si>
  <si>
    <t>Predsjednik skupštine</t>
  </si>
  <si>
    <t>Almir Avdić</t>
  </si>
  <si>
    <t>Sufinansiranje projekata</t>
  </si>
  <si>
    <t xml:space="preserve">46 Statuta Opštine Rožaje ("Sl.list CG" - opštinski propisi br.38/18, 016/21), Skupština Opštine Rožaje </t>
  </si>
  <si>
    <r>
      <t xml:space="preserve">na sjednici održanoj dana _____________.godine </t>
    </r>
    <r>
      <rPr>
        <b/>
        <sz val="12"/>
        <color theme="1"/>
        <rFont val="Times New Roman"/>
        <family val="1"/>
        <charset val="238"/>
      </rPr>
      <t>d o n i j e l a  j e</t>
    </r>
  </si>
  <si>
    <t>Sredstva stalne budžetske rezerve koriste se za finansiranje rashoda na ime učešća opštine radi otklanjanja</t>
  </si>
  <si>
    <t>Pozajmice i krediti</t>
  </si>
  <si>
    <t>751-1</t>
  </si>
  <si>
    <t>za tekuće izdatke</t>
  </si>
  <si>
    <t>II Kapitalni budžet</t>
  </si>
  <si>
    <r>
      <t>primici i izdaci u iznosu od 7.660.000,00</t>
    </r>
    <r>
      <rPr>
        <sz val="12"/>
        <color theme="1"/>
        <rFont val="Calibri"/>
        <family val="2"/>
        <charset val="238"/>
      </rPr>
      <t>€</t>
    </r>
    <r>
      <rPr>
        <sz val="12"/>
        <color theme="1"/>
        <rFont val="Times New Roman"/>
        <family val="1"/>
        <charset val="238"/>
      </rPr>
      <t>.</t>
    </r>
  </si>
  <si>
    <t>I Tekući budžet</t>
  </si>
  <si>
    <t>za tekuću rezervu budžeta</t>
  </si>
  <si>
    <t>za stalnu rezervu budžeta</t>
  </si>
  <si>
    <r>
      <t xml:space="preserve">Primici u iznosu od </t>
    </r>
    <r>
      <rPr>
        <b/>
        <sz val="12"/>
        <color theme="1"/>
        <rFont val="Times New Roman"/>
        <family val="1"/>
        <charset val="238"/>
      </rPr>
      <t>7.660.000,00</t>
    </r>
    <r>
      <rPr>
        <b/>
        <sz val="12"/>
        <color theme="1"/>
        <rFont val="Calibri"/>
        <family val="2"/>
        <charset val="238"/>
      </rPr>
      <t>€</t>
    </r>
    <r>
      <rPr>
        <sz val="12"/>
        <color theme="1"/>
        <rFont val="Times New Roman"/>
        <family val="1"/>
        <charset val="238"/>
      </rPr>
      <t xml:space="preserve"> raspoređuju se na:</t>
    </r>
  </si>
  <si>
    <r>
      <t>Raspored sredstava Budžeta, u iznosu od 7.660.000,00</t>
    </r>
    <r>
      <rPr>
        <sz val="12"/>
        <rFont val="Calibri"/>
        <family val="2"/>
        <charset val="238"/>
      </rPr>
      <t>€</t>
    </r>
    <r>
      <rPr>
        <sz val="12"/>
        <rFont val="Times New Roman"/>
        <family val="1"/>
        <charset val="238"/>
      </rPr>
      <t xml:space="preserve">, po nosiocima, korisnicima i bližim namjenama </t>
    </r>
  </si>
  <si>
    <t>vrši se u posebnom dijelu koji glasi:</t>
  </si>
  <si>
    <t>POSEBNI DIO</t>
  </si>
  <si>
    <t>LJE Radio televizija Rožaje</t>
  </si>
  <si>
    <t>NACRT ODLUKE</t>
  </si>
  <si>
    <t>Na osnovu člana 32 Zakona o budžetu i fiskalnoj odgovornosti ("Sl.list CG", br.20/14, 56/14, 70/17,</t>
  </si>
  <si>
    <t>Nacrtom Odluke o budžetu Opštine Rožaje za 2022.god. ( u daljem tekstu:Budžet) utvrđuju se</t>
  </si>
  <si>
    <t xml:space="preserve">Jednokratna pomoć za kupovinu školskog pribora </t>
  </si>
  <si>
    <t xml:space="preserve">Izrada fasada </t>
  </si>
  <si>
    <t xml:space="preserve">Primici Budžeta Opštine Rožaje za 2022.godinu po izvorima i vrstama, i izdaci po namjenama, utvrđeni su u </t>
  </si>
  <si>
    <t>sljedećim iznosima:</t>
  </si>
  <si>
    <t>Transferi institucijama, kulture i sporta</t>
  </si>
  <si>
    <t>Otplata obaveza -CG Telekom</t>
  </si>
  <si>
    <t>Otplata obaveza -CEDIS</t>
  </si>
  <si>
    <t>Otplata obaveza-CEDIS</t>
  </si>
  <si>
    <t>Otplata obaveza-Mtel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</si>
</sst>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21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4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color theme="1"/>
      <name val="Calibri"/>
      <family val="2"/>
      <scheme val="minor"/>
    </font>
    <font>
      <sz val="12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4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2"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right"/>
    </xf>
    <xf numFmtId="0" fontId="5" fillId="0" borderId="2" xfId="0" applyFont="1" applyFill="1" applyBorder="1"/>
    <xf numFmtId="4" fontId="6" fillId="0" borderId="4" xfId="0" applyNumberFormat="1" applyFont="1" applyFill="1" applyBorder="1" applyAlignment="1">
      <alignment vertical="center" wrapText="1"/>
    </xf>
    <xf numFmtId="0" fontId="6" fillId="0" borderId="4" xfId="0" applyFont="1" applyFill="1" applyBorder="1"/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/>
    <xf numFmtId="0" fontId="1" fillId="0" borderId="4" xfId="0" applyFont="1" applyFill="1" applyBorder="1"/>
    <xf numFmtId="0" fontId="1" fillId="0" borderId="4" xfId="0" applyFont="1" applyFill="1" applyBorder="1" applyAlignment="1">
      <alignment horizontal="center"/>
    </xf>
    <xf numFmtId="4" fontId="1" fillId="0" borderId="4" xfId="0" applyNumberFormat="1" applyFont="1" applyFill="1" applyBorder="1" applyAlignment="1">
      <alignment vertical="center" wrapText="1"/>
    </xf>
    <xf numFmtId="0" fontId="7" fillId="0" borderId="4" xfId="0" applyFont="1" applyFill="1" applyBorder="1" applyAlignment="1">
      <alignment horizontal="center"/>
    </xf>
    <xf numFmtId="0" fontId="1" fillId="2" borderId="4" xfId="0" applyFont="1" applyFill="1" applyBorder="1"/>
    <xf numFmtId="0" fontId="1" fillId="2" borderId="4" xfId="0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Border="1" applyAlignment="1">
      <alignment horizontal="center"/>
    </xf>
    <xf numFmtId="0" fontId="6" fillId="0" borderId="0" xfId="0" applyFont="1" applyBorder="1" applyAlignment="1">
      <alignment horizontal="right"/>
    </xf>
    <xf numFmtId="49" fontId="1" fillId="0" borderId="0" xfId="0" applyNumberFormat="1" applyFont="1" applyBorder="1" applyAlignment="1">
      <alignment horizontal="center"/>
    </xf>
    <xf numFmtId="0" fontId="1" fillId="0" borderId="0" xfId="0" applyFont="1" applyBorder="1"/>
    <xf numFmtId="0" fontId="6" fillId="0" borderId="0" xfId="0" applyFont="1" applyBorder="1"/>
    <xf numFmtId="0" fontId="6" fillId="0" borderId="4" xfId="0" applyFont="1" applyFill="1" applyBorder="1" applyAlignment="1">
      <alignment horizontal="center"/>
    </xf>
    <xf numFmtId="0" fontId="1" fillId="0" borderId="2" xfId="0" applyFont="1" applyFill="1" applyBorder="1"/>
    <xf numFmtId="0" fontId="1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6" fillId="0" borderId="0" xfId="0" applyFont="1" applyFill="1" applyBorder="1"/>
    <xf numFmtId="0" fontId="3" fillId="0" borderId="0" xfId="0" applyFont="1"/>
    <xf numFmtId="0" fontId="4" fillId="0" borderId="0" xfId="0" applyFont="1" applyFill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49" fontId="6" fillId="0" borderId="2" xfId="0" applyNumberFormat="1" applyFont="1" applyFill="1" applyBorder="1" applyAlignment="1">
      <alignment horizontal="center"/>
    </xf>
    <xf numFmtId="0" fontId="1" fillId="0" borderId="4" xfId="0" applyFont="1" applyBorder="1"/>
    <xf numFmtId="0" fontId="1" fillId="3" borderId="4" xfId="0" applyFont="1" applyFill="1" applyBorder="1"/>
    <xf numFmtId="0" fontId="6" fillId="0" borderId="2" xfId="0" applyFont="1" applyFill="1" applyBorder="1"/>
    <xf numFmtId="0" fontId="1" fillId="0" borderId="5" xfId="0" applyFont="1" applyFill="1" applyBorder="1"/>
    <xf numFmtId="0" fontId="6" fillId="0" borderId="2" xfId="0" applyFont="1" applyFill="1" applyBorder="1" applyAlignment="1">
      <alignment horizontal="center"/>
    </xf>
    <xf numFmtId="0" fontId="3" fillId="0" borderId="0" xfId="0" applyFont="1" applyBorder="1" applyAlignment="1">
      <alignment horizontal="left"/>
    </xf>
    <xf numFmtId="4" fontId="1" fillId="0" borderId="4" xfId="0" applyNumberFormat="1" applyFont="1" applyFill="1" applyBorder="1" applyAlignment="1">
      <alignment horizontal="right" wrapText="1"/>
    </xf>
    <xf numFmtId="4" fontId="6" fillId="0" borderId="4" xfId="0" applyNumberFormat="1" applyFont="1" applyFill="1" applyBorder="1" applyAlignment="1">
      <alignment horizontal="right" wrapText="1"/>
    </xf>
    <xf numFmtId="0" fontId="1" fillId="0" borderId="2" xfId="0" applyFont="1" applyBorder="1"/>
    <xf numFmtId="49" fontId="6" fillId="0" borderId="4" xfId="0" applyNumberFormat="1" applyFont="1" applyBorder="1" applyAlignment="1">
      <alignment horizontal="center"/>
    </xf>
    <xf numFmtId="0" fontId="1" fillId="2" borderId="2" xfId="0" applyFont="1" applyFill="1" applyBorder="1"/>
    <xf numFmtId="0" fontId="1" fillId="3" borderId="2" xfId="0" applyFont="1" applyFill="1" applyBorder="1"/>
    <xf numFmtId="0" fontId="6" fillId="3" borderId="2" xfId="0" applyFont="1" applyFill="1" applyBorder="1"/>
    <xf numFmtId="0" fontId="3" fillId="0" borderId="0" xfId="0" applyFont="1" applyFill="1" applyBorder="1"/>
    <xf numFmtId="4" fontId="6" fillId="3" borderId="4" xfId="0" applyNumberFormat="1" applyFont="1" applyFill="1" applyBorder="1"/>
    <xf numFmtId="4" fontId="1" fillId="3" borderId="4" xfId="0" applyNumberFormat="1" applyFont="1" applyFill="1" applyBorder="1"/>
    <xf numFmtId="4" fontId="6" fillId="0" borderId="0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4" fontId="1" fillId="3" borderId="4" xfId="0" applyNumberFormat="1" applyFont="1" applyFill="1" applyBorder="1" applyAlignment="1">
      <alignment vertical="center" wrapText="1"/>
    </xf>
    <xf numFmtId="0" fontId="1" fillId="3" borderId="0" xfId="0" applyFont="1" applyFill="1"/>
    <xf numFmtId="0" fontId="1" fillId="3" borderId="4" xfId="0" applyFont="1" applyFill="1" applyBorder="1" applyAlignment="1">
      <alignment horizontal="center"/>
    </xf>
    <xf numFmtId="0" fontId="0" fillId="3" borderId="0" xfId="0" applyFill="1"/>
    <xf numFmtId="0" fontId="1" fillId="3" borderId="2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3" fillId="0" borderId="0" xfId="0" applyFont="1" applyBorder="1"/>
    <xf numFmtId="0" fontId="1" fillId="0" borderId="2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1" fillId="0" borderId="13" xfId="0" applyFont="1" applyFill="1" applyBorder="1"/>
    <xf numFmtId="0" fontId="1" fillId="0" borderId="7" xfId="0" applyFont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4" fontId="1" fillId="0" borderId="2" xfId="0" applyNumberFormat="1" applyFont="1" applyFill="1" applyBorder="1" applyAlignment="1">
      <alignment vertical="center" wrapText="1"/>
    </xf>
    <xf numFmtId="0" fontId="1" fillId="0" borderId="18" xfId="0" applyFont="1" applyFill="1" applyBorder="1"/>
    <xf numFmtId="0" fontId="7" fillId="0" borderId="2" xfId="0" applyFont="1" applyFill="1" applyBorder="1" applyAlignment="1">
      <alignment vertical="center" wrapText="1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5" fillId="0" borderId="22" xfId="0" applyFont="1" applyFill="1" applyBorder="1"/>
    <xf numFmtId="4" fontId="6" fillId="0" borderId="23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1" fillId="0" borderId="1" xfId="0" applyFont="1" applyBorder="1"/>
    <xf numFmtId="4" fontId="0" fillId="0" borderId="0" xfId="0" applyNumberFormat="1"/>
    <xf numFmtId="0" fontId="0" fillId="0" borderId="0" xfId="0" applyFill="1"/>
    <xf numFmtId="0" fontId="3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6" fillId="3" borderId="4" xfId="0" applyFont="1" applyFill="1" applyBorder="1"/>
    <xf numFmtId="0" fontId="6" fillId="0" borderId="4" xfId="0" applyFont="1" applyBorder="1" applyAlignment="1">
      <alignment horizontal="center"/>
    </xf>
    <xf numFmtId="4" fontId="1" fillId="0" borderId="4" xfId="0" applyNumberFormat="1" applyFont="1" applyBorder="1"/>
    <xf numFmtId="4" fontId="6" fillId="0" borderId="4" xfId="0" applyNumberFormat="1" applyFont="1" applyBorder="1"/>
    <xf numFmtId="4" fontId="6" fillId="0" borderId="4" xfId="0" applyNumberFormat="1" applyFont="1" applyFill="1" applyBorder="1" applyAlignment="1">
      <alignment horizontal="right" vertical="center" wrapText="1"/>
    </xf>
    <xf numFmtId="0" fontId="9" fillId="0" borderId="0" xfId="0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Fill="1" applyBorder="1" applyAlignment="1">
      <alignment horizontal="center"/>
    </xf>
    <xf numFmtId="0" fontId="2" fillId="0" borderId="0" xfId="0" applyFont="1" applyBorder="1"/>
    <xf numFmtId="0" fontId="11" fillId="0" borderId="0" xfId="0" applyFont="1" applyBorder="1"/>
    <xf numFmtId="0" fontId="12" fillId="0" borderId="0" xfId="0" applyFont="1" applyFill="1" applyBorder="1"/>
    <xf numFmtId="0" fontId="11" fillId="0" borderId="0" xfId="0" applyFont="1"/>
    <xf numFmtId="0" fontId="13" fillId="0" borderId="0" xfId="0" applyFont="1"/>
    <xf numFmtId="0" fontId="11" fillId="0" borderId="0" xfId="0" applyFont="1" applyFill="1" applyBorder="1"/>
    <xf numFmtId="0" fontId="11" fillId="0" borderId="0" xfId="0" applyFont="1" applyFill="1" applyBorder="1" applyAlignment="1">
      <alignment horizontal="center"/>
    </xf>
    <xf numFmtId="4" fontId="12" fillId="0" borderId="0" xfId="0" applyNumberFormat="1" applyFont="1" applyFill="1" applyBorder="1" applyAlignment="1">
      <alignment vertical="center" wrapText="1"/>
    </xf>
    <xf numFmtId="0" fontId="14" fillId="0" borderId="0" xfId="0" applyFont="1"/>
    <xf numFmtId="0" fontId="10" fillId="0" borderId="0" xfId="0" applyFont="1"/>
    <xf numFmtId="0" fontId="3" fillId="0" borderId="0" xfId="0" applyFont="1" applyFill="1" applyBorder="1" applyAlignment="1">
      <alignment horizontal="left"/>
    </xf>
    <xf numFmtId="0" fontId="3" fillId="0" borderId="0" xfId="0" applyFont="1" applyBorder="1" applyAlignment="1">
      <alignment horizontal="left"/>
    </xf>
    <xf numFmtId="0" fontId="0" fillId="0" borderId="0" xfId="0" applyBorder="1" applyAlignment="1">
      <alignment wrapText="1"/>
    </xf>
    <xf numFmtId="0" fontId="5" fillId="0" borderId="0" xfId="0" applyFont="1" applyFill="1" applyBorder="1" applyAlignment="1">
      <alignment horizontal="left"/>
    </xf>
    <xf numFmtId="0" fontId="3" fillId="0" borderId="0" xfId="0" applyFont="1" applyAlignment="1"/>
    <xf numFmtId="0" fontId="0" fillId="0" borderId="2" xfId="0" applyBorder="1" applyAlignment="1">
      <alignment wrapText="1"/>
    </xf>
    <xf numFmtId="0" fontId="16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164" fontId="10" fillId="0" borderId="0" xfId="0" applyNumberFormat="1" applyFont="1"/>
    <xf numFmtId="164" fontId="9" fillId="0" borderId="0" xfId="0" applyNumberFormat="1" applyFont="1"/>
    <xf numFmtId="0" fontId="6" fillId="0" borderId="4" xfId="0" applyFont="1" applyFill="1" applyBorder="1" applyAlignment="1"/>
    <xf numFmtId="0" fontId="1" fillId="0" borderId="4" xfId="0" applyFont="1" applyFill="1" applyBorder="1" applyAlignment="1"/>
    <xf numFmtId="0" fontId="2" fillId="0" borderId="0" xfId="0" applyFont="1" applyFill="1" applyBorder="1"/>
    <xf numFmtId="4" fontId="3" fillId="0" borderId="0" xfId="0" applyNumberFormat="1" applyFont="1" applyFill="1" applyBorder="1" applyAlignment="1">
      <alignment vertical="center" wrapText="1"/>
    </xf>
    <xf numFmtId="0" fontId="19" fillId="0" borderId="0" xfId="0" applyFont="1"/>
    <xf numFmtId="0" fontId="20" fillId="0" borderId="0" xfId="0" applyFont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1" fillId="0" borderId="24" xfId="0" applyFont="1" applyBorder="1" applyAlignment="1">
      <alignment wrapText="1"/>
    </xf>
    <xf numFmtId="0" fontId="0" fillId="0" borderId="6" xfId="0" applyBorder="1" applyAlignment="1">
      <alignment wrapText="1"/>
    </xf>
    <xf numFmtId="0" fontId="0" fillId="0" borderId="2" xfId="0" applyBorder="1" applyAlignment="1">
      <alignment wrapText="1"/>
    </xf>
    <xf numFmtId="0" fontId="1" fillId="0" borderId="24" xfId="0" applyFont="1" applyFill="1" applyBorder="1" applyAlignment="1">
      <alignment wrapText="1"/>
    </xf>
    <xf numFmtId="0" fontId="6" fillId="0" borderId="24" xfId="0" applyFont="1" applyFill="1" applyBorder="1" applyAlignment="1">
      <alignment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5" fillId="0" borderId="0" xfId="0" applyFont="1" applyFill="1" applyBorder="1" applyAlignment="1">
      <alignment horizontal="left"/>
    </xf>
    <xf numFmtId="0" fontId="6" fillId="3" borderId="24" xfId="0" applyFont="1" applyFill="1" applyBorder="1" applyAlignment="1">
      <alignment wrapText="1"/>
    </xf>
    <xf numFmtId="0" fontId="4" fillId="0" borderId="0" xfId="0" applyFont="1" applyFill="1" applyBorder="1" applyAlignment="1">
      <alignment horizontal="left"/>
    </xf>
    <xf numFmtId="0" fontId="3" fillId="0" borderId="0" xfId="0" applyFont="1" applyBorder="1" applyAlignment="1">
      <alignment horizontal="left"/>
    </xf>
    <xf numFmtId="49" fontId="6" fillId="0" borderId="24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036"/>
  <sheetViews>
    <sheetView tabSelected="1" topLeftCell="A1024" workbookViewId="0">
      <selection activeCell="H1015" sqref="H1015"/>
    </sheetView>
  </sheetViews>
  <sheetFormatPr defaultRowHeight="15" x14ac:dyDescent="0.25"/>
  <cols>
    <col min="1" max="1" width="3.85546875" customWidth="1"/>
    <col min="2" max="2" width="1.85546875" customWidth="1"/>
    <col min="3" max="3" width="5" hidden="1" customWidth="1"/>
    <col min="4" max="4" width="4" customWidth="1"/>
    <col min="5" max="5" width="4.5703125" customWidth="1"/>
    <col min="6" max="6" width="7.42578125" customWidth="1"/>
    <col min="7" max="7" width="47.7109375" customWidth="1"/>
    <col min="8" max="8" width="30.7109375" customWidth="1"/>
    <col min="9" max="9" width="13.7109375" customWidth="1"/>
    <col min="10" max="10" width="12.7109375" customWidth="1"/>
  </cols>
  <sheetData>
    <row r="3" spans="4:7" s="103" customFormat="1" ht="15.75" x14ac:dyDescent="0.25">
      <c r="D3" s="103" t="s">
        <v>313</v>
      </c>
    </row>
    <row r="4" spans="4:7" s="103" customFormat="1" ht="15.75" x14ac:dyDescent="0.25">
      <c r="D4" s="103" t="s">
        <v>254</v>
      </c>
    </row>
    <row r="5" spans="4:7" s="103" customFormat="1" ht="15.75" x14ac:dyDescent="0.25">
      <c r="D5" s="103" t="s">
        <v>296</v>
      </c>
    </row>
    <row r="6" spans="4:7" s="103" customFormat="1" ht="15.75" x14ac:dyDescent="0.25">
      <c r="D6" s="103" t="s">
        <v>297</v>
      </c>
    </row>
    <row r="7" spans="4:7" s="103" customFormat="1" ht="15.75" x14ac:dyDescent="0.25"/>
    <row r="8" spans="4:7" s="103" customFormat="1" ht="15.75" x14ac:dyDescent="0.25"/>
    <row r="9" spans="4:7" s="103" customFormat="1" ht="15.75" x14ac:dyDescent="0.25"/>
    <row r="10" spans="4:7" s="103" customFormat="1" ht="15.75" x14ac:dyDescent="0.25"/>
    <row r="11" spans="4:7" s="103" customFormat="1" ht="15.75" x14ac:dyDescent="0.25"/>
    <row r="12" spans="4:7" s="103" customFormat="1" ht="15.75" x14ac:dyDescent="0.25"/>
    <row r="13" spans="4:7" s="132" customFormat="1" ht="18.75" x14ac:dyDescent="0.3">
      <c r="G13" s="133" t="s">
        <v>312</v>
      </c>
    </row>
    <row r="14" spans="4:7" s="132" customFormat="1" ht="18.75" x14ac:dyDescent="0.3">
      <c r="G14" s="133" t="s">
        <v>255</v>
      </c>
    </row>
    <row r="15" spans="4:7" s="103" customFormat="1" ht="15.75" x14ac:dyDescent="0.25"/>
    <row r="16" spans="4:7" s="103" customFormat="1" ht="15.75" x14ac:dyDescent="0.25"/>
    <row r="17" spans="4:7" s="103" customFormat="1" ht="15.75" x14ac:dyDescent="0.25"/>
    <row r="18" spans="4:7" s="103" customFormat="1" ht="15.75" x14ac:dyDescent="0.25"/>
    <row r="19" spans="4:7" s="103" customFormat="1" ht="15.75" x14ac:dyDescent="0.25"/>
    <row r="20" spans="4:7" s="103" customFormat="1" ht="15.75" x14ac:dyDescent="0.25">
      <c r="D20" s="103" t="s">
        <v>256</v>
      </c>
    </row>
    <row r="21" spans="4:7" s="103" customFormat="1" ht="15.75" x14ac:dyDescent="0.25"/>
    <row r="22" spans="4:7" s="103" customFormat="1" ht="15.75" x14ac:dyDescent="0.25"/>
    <row r="23" spans="4:7" s="103" customFormat="1" ht="15.75" x14ac:dyDescent="0.25">
      <c r="G23" s="104" t="s">
        <v>257</v>
      </c>
    </row>
    <row r="24" spans="4:7" s="103" customFormat="1" ht="15.75" x14ac:dyDescent="0.25">
      <c r="G24" s="104"/>
    </row>
    <row r="25" spans="4:7" s="103" customFormat="1" ht="15.75" x14ac:dyDescent="0.25">
      <c r="G25" s="104"/>
    </row>
    <row r="26" spans="4:7" s="103" customFormat="1" ht="15.75" x14ac:dyDescent="0.25"/>
    <row r="27" spans="4:7" s="103" customFormat="1" ht="15.75" x14ac:dyDescent="0.25">
      <c r="D27" s="103" t="s">
        <v>314</v>
      </c>
    </row>
    <row r="28" spans="4:7" s="103" customFormat="1" ht="15.75" x14ac:dyDescent="0.25">
      <c r="D28" s="103" t="s">
        <v>303</v>
      </c>
    </row>
    <row r="29" spans="4:7" s="103" customFormat="1" ht="15.75" x14ac:dyDescent="0.25"/>
    <row r="30" spans="4:7" s="103" customFormat="1" ht="15.75" x14ac:dyDescent="0.25"/>
    <row r="31" spans="4:7" s="103" customFormat="1" ht="15.75" x14ac:dyDescent="0.25"/>
    <row r="32" spans="4:7" s="103" customFormat="1" ht="15.75" x14ac:dyDescent="0.25"/>
    <row r="33" spans="4:8" s="103" customFormat="1" ht="15.75" x14ac:dyDescent="0.25">
      <c r="D33" s="103" t="s">
        <v>307</v>
      </c>
    </row>
    <row r="34" spans="4:8" s="103" customFormat="1" ht="15.75" x14ac:dyDescent="0.25"/>
    <row r="35" spans="4:8" s="103" customFormat="1" ht="15.75" x14ac:dyDescent="0.25"/>
    <row r="36" spans="4:8" s="117" customFormat="1" ht="15.75" x14ac:dyDescent="0.25">
      <c r="D36" s="117" t="s">
        <v>304</v>
      </c>
      <c r="H36" s="126">
        <f>H38+H40+H42</f>
        <v>6808151.0800000001</v>
      </c>
    </row>
    <row r="37" spans="4:8" s="103" customFormat="1" ht="15.75" x14ac:dyDescent="0.25"/>
    <row r="38" spans="4:8" s="103" customFormat="1" ht="15.75" x14ac:dyDescent="0.25">
      <c r="D38" s="103" t="s">
        <v>301</v>
      </c>
      <c r="H38" s="127">
        <v>6708151.0800000001</v>
      </c>
    </row>
    <row r="39" spans="4:8" s="103" customFormat="1" ht="15.75" x14ac:dyDescent="0.25">
      <c r="H39" s="127"/>
    </row>
    <row r="40" spans="4:8" s="103" customFormat="1" ht="15.75" x14ac:dyDescent="0.25">
      <c r="D40" s="103" t="s">
        <v>305</v>
      </c>
      <c r="H40" s="127">
        <v>80000</v>
      </c>
    </row>
    <row r="41" spans="4:8" s="103" customFormat="1" ht="15.75" x14ac:dyDescent="0.25">
      <c r="H41" s="127"/>
    </row>
    <row r="42" spans="4:8" s="103" customFormat="1" ht="15.75" x14ac:dyDescent="0.25">
      <c r="D42" s="103" t="s">
        <v>306</v>
      </c>
      <c r="H42" s="127">
        <v>20000</v>
      </c>
    </row>
    <row r="43" spans="4:8" s="103" customFormat="1" ht="15.75" x14ac:dyDescent="0.25"/>
    <row r="44" spans="4:8" s="103" customFormat="1" ht="15.75" x14ac:dyDescent="0.25"/>
    <row r="45" spans="4:8" s="117" customFormat="1" ht="15.75" x14ac:dyDescent="0.25">
      <c r="D45" s="117" t="s">
        <v>302</v>
      </c>
      <c r="H45" s="126">
        <v>851848.92</v>
      </c>
    </row>
    <row r="46" spans="4:8" s="103" customFormat="1" ht="15.75" x14ac:dyDescent="0.25"/>
    <row r="48" spans="4:8" ht="15.75" x14ac:dyDescent="0.25">
      <c r="G48" s="104" t="s">
        <v>258</v>
      </c>
    </row>
    <row r="50" spans="2:8" s="103" customFormat="1" ht="15.75" x14ac:dyDescent="0.25">
      <c r="D50" s="103" t="s">
        <v>317</v>
      </c>
    </row>
    <row r="51" spans="2:8" s="103" customFormat="1" ht="15.75" x14ac:dyDescent="0.25">
      <c r="D51" s="103" t="s">
        <v>318</v>
      </c>
    </row>
    <row r="56" spans="2:8" ht="15.75" x14ac:dyDescent="0.25">
      <c r="B56" s="2"/>
      <c r="C56" s="2"/>
      <c r="D56" s="2"/>
      <c r="E56" s="2"/>
      <c r="F56" s="5"/>
      <c r="G56" s="4"/>
    </row>
    <row r="57" spans="2:8" x14ac:dyDescent="0.25">
      <c r="B57" s="2"/>
      <c r="C57" s="2"/>
      <c r="D57" s="2"/>
      <c r="E57" s="146" t="s">
        <v>1</v>
      </c>
      <c r="F57" s="146"/>
      <c r="G57" s="146"/>
    </row>
    <row r="58" spans="2:8" ht="15.75" thickBot="1" x14ac:dyDescent="0.3">
      <c r="B58" s="2"/>
      <c r="C58" s="2"/>
      <c r="D58" s="2"/>
      <c r="E58" s="2"/>
      <c r="F58" s="3"/>
      <c r="G58" s="2"/>
    </row>
    <row r="59" spans="2:8" ht="15" customHeight="1" x14ac:dyDescent="0.25">
      <c r="B59" s="2"/>
      <c r="C59" s="2"/>
      <c r="D59" s="2"/>
      <c r="E59" s="65" t="s">
        <v>2</v>
      </c>
      <c r="F59" s="66" t="s">
        <v>2</v>
      </c>
      <c r="G59" s="70"/>
      <c r="H59" s="144" t="s">
        <v>247</v>
      </c>
    </row>
    <row r="60" spans="2:8" ht="27" customHeight="1" thickBot="1" x14ac:dyDescent="0.3">
      <c r="B60" s="2"/>
      <c r="C60" s="2"/>
      <c r="D60" s="2"/>
      <c r="E60" s="68" t="s">
        <v>3</v>
      </c>
      <c r="F60" s="69" t="s">
        <v>3</v>
      </c>
      <c r="G60" s="71" t="s">
        <v>4</v>
      </c>
      <c r="H60" s="145"/>
    </row>
    <row r="61" spans="2:8" x14ac:dyDescent="0.25">
      <c r="B61" s="1"/>
      <c r="C61" s="1"/>
      <c r="D61" s="1"/>
      <c r="E61" s="7"/>
      <c r="F61" s="7"/>
      <c r="G61" s="8"/>
      <c r="H61" s="64"/>
    </row>
    <row r="62" spans="2:8" x14ac:dyDescent="0.25">
      <c r="B62" s="1"/>
      <c r="C62" s="1"/>
      <c r="D62" s="1"/>
      <c r="E62" s="7"/>
      <c r="F62" s="7"/>
      <c r="G62" s="10"/>
      <c r="H62" s="9"/>
    </row>
    <row r="63" spans="2:8" x14ac:dyDescent="0.25">
      <c r="B63" s="1"/>
      <c r="C63" s="1"/>
      <c r="D63" s="1"/>
      <c r="E63" s="11">
        <v>711</v>
      </c>
      <c r="F63" s="7"/>
      <c r="G63" s="12" t="s">
        <v>5</v>
      </c>
      <c r="H63" s="13">
        <f>H64+H67</f>
        <v>1700000</v>
      </c>
    </row>
    <row r="64" spans="2:8" x14ac:dyDescent="0.25">
      <c r="B64" s="1"/>
      <c r="C64" s="1"/>
      <c r="D64" s="1"/>
      <c r="E64" s="143"/>
      <c r="F64" s="15"/>
      <c r="G64" s="16" t="s">
        <v>6</v>
      </c>
      <c r="H64" s="13">
        <f>H65+H66</f>
        <v>1270000</v>
      </c>
    </row>
    <row r="65" spans="2:9" x14ac:dyDescent="0.25">
      <c r="B65" s="1"/>
      <c r="C65" s="1"/>
      <c r="D65" s="1"/>
      <c r="E65" s="140"/>
      <c r="F65" s="18" t="s">
        <v>7</v>
      </c>
      <c r="G65" s="17" t="s">
        <v>8</v>
      </c>
      <c r="H65" s="19">
        <v>1200000</v>
      </c>
    </row>
    <row r="66" spans="2:9" x14ac:dyDescent="0.25">
      <c r="B66" s="1"/>
      <c r="C66" s="1"/>
      <c r="D66" s="1"/>
      <c r="E66" s="140"/>
      <c r="F66" s="18" t="s">
        <v>9</v>
      </c>
      <c r="G66" s="17" t="s">
        <v>10</v>
      </c>
      <c r="H66" s="19">
        <v>70000</v>
      </c>
    </row>
    <row r="67" spans="2:9" x14ac:dyDescent="0.25">
      <c r="B67" s="1"/>
      <c r="C67" s="1"/>
      <c r="D67" s="1"/>
      <c r="E67" s="140"/>
      <c r="F67" s="18"/>
      <c r="G67" s="16" t="s">
        <v>11</v>
      </c>
      <c r="H67" s="13">
        <f>H68+H69</f>
        <v>430000</v>
      </c>
    </row>
    <row r="68" spans="2:9" x14ac:dyDescent="0.25">
      <c r="B68" s="1"/>
      <c r="C68" s="1"/>
      <c r="D68" s="1"/>
      <c r="E68" s="140"/>
      <c r="F68" s="18" t="s">
        <v>12</v>
      </c>
      <c r="G68" s="17" t="s">
        <v>13</v>
      </c>
      <c r="H68" s="19">
        <v>160000</v>
      </c>
      <c r="I68" s="89"/>
    </row>
    <row r="69" spans="2:9" x14ac:dyDescent="0.25">
      <c r="B69" s="1"/>
      <c r="C69" s="1"/>
      <c r="D69" s="1"/>
      <c r="E69" s="141"/>
      <c r="F69" s="18" t="s">
        <v>14</v>
      </c>
      <c r="G69" s="17" t="s">
        <v>15</v>
      </c>
      <c r="H69" s="19">
        <v>270000</v>
      </c>
    </row>
    <row r="70" spans="2:9" x14ac:dyDescent="0.25">
      <c r="B70" s="1"/>
      <c r="C70" s="1"/>
      <c r="D70" s="1"/>
      <c r="E70" s="14">
        <v>713</v>
      </c>
      <c r="F70" s="20"/>
      <c r="G70" s="16" t="s">
        <v>16</v>
      </c>
      <c r="H70" s="13">
        <f>H71+H72</f>
        <v>55000</v>
      </c>
    </row>
    <row r="71" spans="2:9" x14ac:dyDescent="0.25">
      <c r="B71" s="1"/>
      <c r="C71" s="1"/>
      <c r="D71" s="1"/>
      <c r="E71" s="143"/>
      <c r="F71" s="18" t="s">
        <v>17</v>
      </c>
      <c r="G71" s="17" t="s">
        <v>18</v>
      </c>
      <c r="H71" s="19">
        <v>25000</v>
      </c>
    </row>
    <row r="72" spans="2:9" x14ac:dyDescent="0.25">
      <c r="B72" s="1"/>
      <c r="C72" s="1"/>
      <c r="D72" s="1"/>
      <c r="E72" s="141"/>
      <c r="F72" s="18" t="s">
        <v>19</v>
      </c>
      <c r="G72" s="17" t="s">
        <v>20</v>
      </c>
      <c r="H72" s="19">
        <v>30000</v>
      </c>
    </row>
    <row r="73" spans="2:9" x14ac:dyDescent="0.25">
      <c r="B73" s="1"/>
      <c r="C73" s="1"/>
      <c r="D73" s="1"/>
      <c r="E73" s="14">
        <v>714</v>
      </c>
      <c r="F73" s="18"/>
      <c r="G73" s="16" t="s">
        <v>21</v>
      </c>
      <c r="H73" s="13">
        <f>H74+H75+H76+H77+H78</f>
        <v>1320000</v>
      </c>
    </row>
    <row r="74" spans="2:9" x14ac:dyDescent="0.25">
      <c r="B74" s="1"/>
      <c r="C74" s="1"/>
      <c r="D74" s="1"/>
      <c r="E74" s="143"/>
      <c r="F74" s="18" t="s">
        <v>22</v>
      </c>
      <c r="G74" s="21" t="s">
        <v>23</v>
      </c>
      <c r="H74" s="19">
        <v>950000</v>
      </c>
    </row>
    <row r="75" spans="2:9" x14ac:dyDescent="0.25">
      <c r="B75" s="1"/>
      <c r="C75" s="1"/>
      <c r="D75" s="1"/>
      <c r="E75" s="140"/>
      <c r="F75" s="18" t="s">
        <v>24</v>
      </c>
      <c r="G75" s="17" t="s">
        <v>25</v>
      </c>
      <c r="H75" s="19">
        <v>150000</v>
      </c>
    </row>
    <row r="76" spans="2:9" x14ac:dyDescent="0.25">
      <c r="B76" s="1"/>
      <c r="C76" s="1"/>
      <c r="D76" s="1"/>
      <c r="E76" s="140"/>
      <c r="F76" s="18" t="s">
        <v>26</v>
      </c>
      <c r="G76" s="17" t="s">
        <v>27</v>
      </c>
      <c r="H76" s="19">
        <v>120000</v>
      </c>
    </row>
    <row r="77" spans="2:9" x14ac:dyDescent="0.25">
      <c r="B77" s="1"/>
      <c r="C77" s="1"/>
      <c r="D77" s="1"/>
      <c r="E77" s="140"/>
      <c r="F77" s="18" t="s">
        <v>28</v>
      </c>
      <c r="G77" s="17" t="s">
        <v>210</v>
      </c>
      <c r="H77" s="19">
        <v>90000</v>
      </c>
    </row>
    <row r="78" spans="2:9" x14ac:dyDescent="0.25">
      <c r="B78" s="1"/>
      <c r="C78" s="1"/>
      <c r="D78" s="1"/>
      <c r="E78" s="141"/>
      <c r="F78" s="18" t="s">
        <v>29</v>
      </c>
      <c r="G78" s="17" t="s">
        <v>30</v>
      </c>
      <c r="H78" s="19">
        <v>10000</v>
      </c>
    </row>
    <row r="79" spans="2:9" x14ac:dyDescent="0.25">
      <c r="B79" s="1"/>
      <c r="C79" s="1"/>
      <c r="D79" s="1"/>
      <c r="E79" s="14">
        <v>715</v>
      </c>
      <c r="F79" s="18"/>
      <c r="G79" s="16" t="s">
        <v>31</v>
      </c>
      <c r="H79" s="13">
        <f>H80+H81+H82</f>
        <v>85000</v>
      </c>
    </row>
    <row r="80" spans="2:9" x14ac:dyDescent="0.25">
      <c r="B80" s="1"/>
      <c r="C80" s="1"/>
      <c r="D80" s="1"/>
      <c r="E80" s="142"/>
      <c r="F80" s="18" t="s">
        <v>32</v>
      </c>
      <c r="G80" s="17" t="s">
        <v>33</v>
      </c>
      <c r="H80" s="19">
        <v>15000</v>
      </c>
    </row>
    <row r="81" spans="2:8" x14ac:dyDescent="0.25">
      <c r="B81" s="1"/>
      <c r="C81" s="1"/>
      <c r="D81" s="1"/>
      <c r="E81" s="140"/>
      <c r="F81" s="22" t="s">
        <v>34</v>
      </c>
      <c r="G81" s="21" t="s">
        <v>35</v>
      </c>
      <c r="H81" s="19">
        <v>40000</v>
      </c>
    </row>
    <row r="82" spans="2:8" x14ac:dyDescent="0.25">
      <c r="B82" s="1"/>
      <c r="C82" s="1"/>
      <c r="D82" s="1"/>
      <c r="E82" s="141"/>
      <c r="F82" s="18" t="s">
        <v>36</v>
      </c>
      <c r="G82" s="17" t="s">
        <v>31</v>
      </c>
      <c r="H82" s="19">
        <v>30000</v>
      </c>
    </row>
    <row r="83" spans="2:8" x14ac:dyDescent="0.25">
      <c r="B83" s="1"/>
      <c r="C83" s="1"/>
      <c r="D83" s="1"/>
      <c r="E83" s="14">
        <v>721</v>
      </c>
      <c r="F83" s="18"/>
      <c r="G83" s="16" t="s">
        <v>37</v>
      </c>
      <c r="H83" s="13">
        <f>H84</f>
        <v>600000</v>
      </c>
    </row>
    <row r="84" spans="2:8" x14ac:dyDescent="0.25">
      <c r="B84" s="1"/>
      <c r="C84" s="1"/>
      <c r="D84" s="1"/>
      <c r="E84" s="14"/>
      <c r="F84" s="18" t="s">
        <v>38</v>
      </c>
      <c r="G84" s="17" t="s">
        <v>39</v>
      </c>
      <c r="H84" s="19">
        <v>600000</v>
      </c>
    </row>
    <row r="85" spans="2:8" x14ac:dyDescent="0.25">
      <c r="B85" s="1"/>
      <c r="C85" s="1"/>
      <c r="D85" s="1"/>
      <c r="E85" s="14">
        <v>742</v>
      </c>
      <c r="F85" s="18"/>
      <c r="G85" s="16" t="s">
        <v>40</v>
      </c>
      <c r="H85" s="13">
        <f>H86+H87</f>
        <v>3700000</v>
      </c>
    </row>
    <row r="86" spans="2:8" x14ac:dyDescent="0.25">
      <c r="B86" s="1"/>
      <c r="C86" s="1"/>
      <c r="D86" s="1"/>
      <c r="E86" s="143"/>
      <c r="F86" s="18" t="s">
        <v>41</v>
      </c>
      <c r="G86" s="17" t="s">
        <v>42</v>
      </c>
      <c r="H86" s="19">
        <v>200000</v>
      </c>
    </row>
    <row r="87" spans="2:8" x14ac:dyDescent="0.25">
      <c r="B87" s="1"/>
      <c r="C87" s="1"/>
      <c r="D87" s="1"/>
      <c r="E87" s="141"/>
      <c r="F87" s="18" t="s">
        <v>43</v>
      </c>
      <c r="G87" s="17" t="s">
        <v>44</v>
      </c>
      <c r="H87" s="19">
        <v>3500000</v>
      </c>
    </row>
    <row r="88" spans="2:8" x14ac:dyDescent="0.25">
      <c r="B88" s="1"/>
      <c r="C88" s="1"/>
      <c r="D88" s="1"/>
      <c r="E88" s="124">
        <v>751</v>
      </c>
      <c r="F88" s="18"/>
      <c r="G88" s="16" t="s">
        <v>299</v>
      </c>
      <c r="H88" s="13">
        <f>H89</f>
        <v>200000</v>
      </c>
    </row>
    <row r="89" spans="2:8" x14ac:dyDescent="0.25">
      <c r="B89" s="1"/>
      <c r="C89" s="1"/>
      <c r="D89" s="1"/>
      <c r="E89" s="125"/>
      <c r="F89" s="18" t="s">
        <v>300</v>
      </c>
      <c r="G89" s="17" t="s">
        <v>299</v>
      </c>
      <c r="H89" s="19">
        <v>200000</v>
      </c>
    </row>
    <row r="90" spans="2:8" x14ac:dyDescent="0.25">
      <c r="B90" s="1"/>
      <c r="C90" s="1"/>
      <c r="D90" s="1"/>
      <c r="E90" s="17"/>
      <c r="F90" s="15"/>
      <c r="G90" s="16" t="s">
        <v>45</v>
      </c>
      <c r="H90" s="13">
        <f>H63+H70+H73+H79+H83+H85+H88</f>
        <v>7660000</v>
      </c>
    </row>
    <row r="91" spans="2:8" x14ac:dyDescent="0.25">
      <c r="B91" s="1"/>
      <c r="C91" s="1"/>
      <c r="D91" s="1"/>
      <c r="E91" s="1"/>
      <c r="F91" s="6"/>
      <c r="G91" s="1"/>
    </row>
    <row r="92" spans="2:8" x14ac:dyDescent="0.25">
      <c r="B92" s="1"/>
      <c r="C92" s="1"/>
      <c r="D92" s="1"/>
      <c r="E92" s="1"/>
      <c r="F92" s="6"/>
      <c r="G92" s="1"/>
    </row>
    <row r="93" spans="2:8" x14ac:dyDescent="0.25">
      <c r="B93" s="1"/>
      <c r="C93" s="1"/>
      <c r="D93" s="1"/>
      <c r="E93" s="1"/>
      <c r="F93" s="6"/>
      <c r="G93" s="1"/>
    </row>
    <row r="94" spans="2:8" x14ac:dyDescent="0.25">
      <c r="B94" s="1"/>
      <c r="C94" s="1"/>
      <c r="D94" s="1"/>
      <c r="E94" s="1"/>
      <c r="F94" s="6"/>
      <c r="G94" s="1"/>
    </row>
    <row r="95" spans="2:8" x14ac:dyDescent="0.25">
      <c r="B95" s="1"/>
      <c r="C95" s="1"/>
      <c r="D95" s="1"/>
      <c r="E95" s="1"/>
      <c r="F95" s="6"/>
      <c r="G95" s="1"/>
    </row>
    <row r="96" spans="2:8" x14ac:dyDescent="0.25">
      <c r="B96" s="1"/>
      <c r="C96" s="1"/>
      <c r="D96" s="1"/>
      <c r="E96" s="1"/>
      <c r="F96" s="6"/>
      <c r="G96" s="1"/>
    </row>
    <row r="97" spans="2:7" x14ac:dyDescent="0.25">
      <c r="B97" s="1"/>
      <c r="C97" s="1"/>
      <c r="D97" s="1"/>
      <c r="E97" s="1"/>
      <c r="F97" s="6"/>
      <c r="G97" s="1"/>
    </row>
    <row r="98" spans="2:7" x14ac:dyDescent="0.25">
      <c r="B98" s="1"/>
      <c r="C98" s="1"/>
      <c r="D98" s="1"/>
      <c r="E98" s="1"/>
      <c r="F98" s="6"/>
      <c r="G98" s="1"/>
    </row>
    <row r="99" spans="2:7" x14ac:dyDescent="0.25">
      <c r="B99" s="1"/>
      <c r="C99" s="1"/>
      <c r="D99" s="1"/>
      <c r="E99" s="1"/>
      <c r="F99" s="6"/>
      <c r="G99" s="1"/>
    </row>
    <row r="100" spans="2:7" x14ac:dyDescent="0.25">
      <c r="B100" s="1"/>
      <c r="C100" s="1"/>
      <c r="D100" s="1"/>
      <c r="E100" s="1"/>
      <c r="F100" s="6"/>
      <c r="G100" s="1"/>
    </row>
    <row r="101" spans="2:7" x14ac:dyDescent="0.25">
      <c r="B101" s="1"/>
      <c r="C101" s="1"/>
      <c r="D101" s="1"/>
      <c r="E101" s="1"/>
      <c r="F101" s="6"/>
      <c r="G101" s="1"/>
    </row>
    <row r="102" spans="2:7" x14ac:dyDescent="0.25">
      <c r="B102" s="1"/>
      <c r="C102" s="1"/>
      <c r="D102" s="1"/>
      <c r="E102" s="1"/>
      <c r="F102" s="6"/>
      <c r="G102" s="1"/>
    </row>
    <row r="103" spans="2:7" x14ac:dyDescent="0.25">
      <c r="B103" s="1"/>
      <c r="C103" s="1"/>
      <c r="D103" s="1"/>
      <c r="E103" s="1"/>
      <c r="F103" s="6"/>
      <c r="G103" s="1"/>
    </row>
    <row r="104" spans="2:7" x14ac:dyDescent="0.25">
      <c r="B104" s="1"/>
      <c r="C104" s="1"/>
      <c r="D104" s="1"/>
      <c r="E104" s="1"/>
      <c r="F104" s="6"/>
      <c r="G104" s="1"/>
    </row>
    <row r="105" spans="2:7" x14ac:dyDescent="0.25">
      <c r="B105" s="1"/>
      <c r="C105" s="1"/>
      <c r="D105" s="1"/>
      <c r="E105" s="1"/>
      <c r="F105" s="6"/>
      <c r="G105" s="1"/>
    </row>
    <row r="106" spans="2:7" x14ac:dyDescent="0.25">
      <c r="B106" s="1"/>
      <c r="C106" s="1"/>
      <c r="D106" s="1"/>
      <c r="E106" s="1"/>
      <c r="F106" s="6"/>
      <c r="G106" s="1"/>
    </row>
    <row r="107" spans="2:7" x14ac:dyDescent="0.25">
      <c r="B107" s="1"/>
      <c r="C107" s="1"/>
      <c r="D107" s="1"/>
      <c r="E107" s="1"/>
      <c r="F107" s="6"/>
      <c r="G107" s="1"/>
    </row>
    <row r="108" spans="2:7" x14ac:dyDescent="0.25">
      <c r="B108" s="1"/>
      <c r="C108" s="1"/>
      <c r="D108" s="1"/>
      <c r="E108" s="1"/>
      <c r="F108" s="6"/>
      <c r="G108" s="1"/>
    </row>
    <row r="109" spans="2:7" x14ac:dyDescent="0.25">
      <c r="B109" s="1"/>
      <c r="C109" s="1"/>
      <c r="D109" s="1"/>
      <c r="E109" s="1"/>
      <c r="F109" s="6"/>
      <c r="G109" s="1"/>
    </row>
    <row r="110" spans="2:7" x14ac:dyDescent="0.25">
      <c r="B110" s="1"/>
      <c r="C110" s="1"/>
      <c r="D110" s="1"/>
      <c r="E110" s="1"/>
      <c r="F110" s="6"/>
      <c r="G110" s="1"/>
    </row>
    <row r="111" spans="2:7" x14ac:dyDescent="0.25">
      <c r="B111" s="1"/>
      <c r="C111" s="1"/>
      <c r="D111" s="1"/>
      <c r="E111" s="147" t="s">
        <v>46</v>
      </c>
      <c r="F111" s="147"/>
      <c r="G111" s="147"/>
    </row>
    <row r="112" spans="2:7" x14ac:dyDescent="0.25">
      <c r="B112" s="1"/>
      <c r="C112" s="1"/>
      <c r="D112" s="1"/>
      <c r="E112" s="121"/>
      <c r="F112" s="121"/>
      <c r="G112" s="121"/>
    </row>
    <row r="113" spans="2:8" ht="15.75" thickBot="1" x14ac:dyDescent="0.3">
      <c r="B113" s="1"/>
      <c r="C113" s="1"/>
      <c r="D113" s="1"/>
      <c r="E113" s="62"/>
      <c r="F113" s="62"/>
      <c r="G113" s="62"/>
    </row>
    <row r="114" spans="2:8" ht="15" customHeight="1" x14ac:dyDescent="0.25">
      <c r="B114" s="1"/>
      <c r="C114" s="1"/>
      <c r="D114" s="24"/>
      <c r="E114" s="65" t="s">
        <v>2</v>
      </c>
      <c r="F114" s="72" t="s">
        <v>2</v>
      </c>
      <c r="G114" s="67" t="s">
        <v>4</v>
      </c>
      <c r="H114" s="144" t="s">
        <v>247</v>
      </c>
    </row>
    <row r="115" spans="2:8" ht="22.5" customHeight="1" thickBot="1" x14ac:dyDescent="0.3">
      <c r="B115" s="1"/>
      <c r="C115" s="1"/>
      <c r="D115" s="24"/>
      <c r="E115" s="68" t="s">
        <v>3</v>
      </c>
      <c r="F115" s="73" t="s">
        <v>3</v>
      </c>
      <c r="G115" s="74"/>
      <c r="H115" s="145"/>
    </row>
    <row r="116" spans="2:8" x14ac:dyDescent="0.25">
      <c r="B116" s="1"/>
      <c r="C116" s="1"/>
      <c r="D116" s="25"/>
      <c r="E116" s="7"/>
      <c r="F116" s="7"/>
      <c r="G116" s="8"/>
      <c r="H116" s="64"/>
    </row>
    <row r="117" spans="2:8" x14ac:dyDescent="0.25">
      <c r="B117" s="1"/>
      <c r="C117" s="1"/>
      <c r="D117" s="26"/>
      <c r="E117" s="14">
        <v>411</v>
      </c>
      <c r="F117" s="18"/>
      <c r="G117" s="14" t="s">
        <v>47</v>
      </c>
      <c r="H117" s="13">
        <f>H118+H119+H120+H121+H122</f>
        <v>1721651</v>
      </c>
    </row>
    <row r="118" spans="2:8" x14ac:dyDescent="0.25">
      <c r="B118" s="1"/>
      <c r="C118" s="1"/>
      <c r="D118" s="27"/>
      <c r="E118" s="142"/>
      <c r="F118" s="18" t="s">
        <v>48</v>
      </c>
      <c r="G118" s="17" t="s">
        <v>49</v>
      </c>
      <c r="H118" s="19">
        <f>H293+H339+H392+H419+H447+H538+H613+H669+H725+H781+H836+H890+H916+H945+H502</f>
        <v>1182801</v>
      </c>
    </row>
    <row r="119" spans="2:8" x14ac:dyDescent="0.25">
      <c r="B119" s="1"/>
      <c r="C119" s="1"/>
      <c r="D119" s="27"/>
      <c r="E119" s="140"/>
      <c r="F119" s="18" t="s">
        <v>50</v>
      </c>
      <c r="G119" s="17" t="s">
        <v>51</v>
      </c>
      <c r="H119" s="19">
        <f>H294+H340+H393+H420+H448+H539+H614+H670+H726+H782+H837+H891+H917+H946+H503</f>
        <v>110833</v>
      </c>
    </row>
    <row r="120" spans="2:8" x14ac:dyDescent="0.25">
      <c r="B120" s="1"/>
      <c r="C120" s="1"/>
      <c r="D120" s="27"/>
      <c r="E120" s="140"/>
      <c r="F120" s="18" t="s">
        <v>52</v>
      </c>
      <c r="G120" s="17" t="s">
        <v>53</v>
      </c>
      <c r="H120" s="19">
        <f>H295+H341+H394+H421+H449+H540+H615+H671+H727+H783+H838+H892+H918+H947+H504</f>
        <v>295990</v>
      </c>
    </row>
    <row r="121" spans="2:8" x14ac:dyDescent="0.25">
      <c r="B121" s="1"/>
      <c r="C121" s="1"/>
      <c r="D121" s="27"/>
      <c r="E121" s="140"/>
      <c r="F121" s="18" t="s">
        <v>54</v>
      </c>
      <c r="G121" s="17" t="s">
        <v>55</v>
      </c>
      <c r="H121" s="19">
        <f>H296+H342+H395+H422+H450+H541+H616+H672+H728+H784+H839+H893+H919+H948+H505</f>
        <v>117554</v>
      </c>
    </row>
    <row r="122" spans="2:8" x14ac:dyDescent="0.25">
      <c r="B122" s="1"/>
      <c r="C122" s="1"/>
      <c r="D122" s="27"/>
      <c r="E122" s="141"/>
      <c r="F122" s="18" t="s">
        <v>56</v>
      </c>
      <c r="G122" s="17" t="s">
        <v>57</v>
      </c>
      <c r="H122" s="19">
        <f>H297+H343+H396+H423+H451+H542+H617+H673+H729+H785+H840+H894+H920+H949+H506</f>
        <v>14473</v>
      </c>
    </row>
    <row r="123" spans="2:8" x14ac:dyDescent="0.25">
      <c r="B123" s="1"/>
      <c r="C123" s="1"/>
      <c r="D123" s="27"/>
      <c r="E123" s="14">
        <v>412</v>
      </c>
      <c r="F123" s="18"/>
      <c r="G123" s="14" t="s">
        <v>58</v>
      </c>
      <c r="H123" s="13">
        <f>H124</f>
        <v>66041</v>
      </c>
    </row>
    <row r="124" spans="2:8" x14ac:dyDescent="0.25">
      <c r="B124" s="1"/>
      <c r="C124" s="1"/>
      <c r="D124" s="27"/>
      <c r="E124" s="17"/>
      <c r="F124" s="18" t="s">
        <v>59</v>
      </c>
      <c r="G124" s="17" t="s">
        <v>60</v>
      </c>
      <c r="H124" s="19">
        <f>H345</f>
        <v>66041</v>
      </c>
    </row>
    <row r="125" spans="2:8" x14ac:dyDescent="0.25">
      <c r="B125" s="1"/>
      <c r="C125" s="1"/>
      <c r="D125" s="27"/>
      <c r="E125" s="14">
        <v>413</v>
      </c>
      <c r="F125" s="18"/>
      <c r="G125" s="14" t="s">
        <v>61</v>
      </c>
      <c r="H125" s="13">
        <f>H126+H128+H129+H127</f>
        <v>167460</v>
      </c>
    </row>
    <row r="126" spans="2:8" x14ac:dyDescent="0.25">
      <c r="B126" s="1"/>
      <c r="C126" s="1"/>
      <c r="D126" s="27"/>
      <c r="E126" s="142"/>
      <c r="F126" s="18" t="s">
        <v>62</v>
      </c>
      <c r="G126" s="17" t="s">
        <v>63</v>
      </c>
      <c r="H126" s="57">
        <f>H299+H347+H398+H425+H453+H454+H544+H619+H675+H731+H787+H842+H896+H922+H951+H508+H843</f>
        <v>23760</v>
      </c>
    </row>
    <row r="127" spans="2:8" x14ac:dyDescent="0.25">
      <c r="B127" s="1"/>
      <c r="C127" s="1"/>
      <c r="D127" s="27"/>
      <c r="E127" s="140"/>
      <c r="F127" s="18" t="s">
        <v>244</v>
      </c>
      <c r="G127" s="17" t="s">
        <v>245</v>
      </c>
      <c r="H127" s="57">
        <f>H300</f>
        <v>2000</v>
      </c>
    </row>
    <row r="128" spans="2:8" x14ac:dyDescent="0.25">
      <c r="B128" s="1"/>
      <c r="C128" s="1"/>
      <c r="D128" s="27"/>
      <c r="E128" s="140"/>
      <c r="F128" s="18" t="s">
        <v>64</v>
      </c>
      <c r="G128" s="17" t="s">
        <v>65</v>
      </c>
      <c r="H128" s="19">
        <f>H545+H620+H844+H455</f>
        <v>123000</v>
      </c>
    </row>
    <row r="129" spans="2:8" x14ac:dyDescent="0.25">
      <c r="B129" s="1"/>
      <c r="C129" s="1"/>
      <c r="D129" s="27"/>
      <c r="E129" s="141"/>
      <c r="F129" s="18" t="s">
        <v>66</v>
      </c>
      <c r="G129" s="17" t="s">
        <v>67</v>
      </c>
      <c r="H129" s="19">
        <f>H301+H348+H399+H426+H456+H546+H621+H676+H732+H788+H845+H897+H923+H952+H509</f>
        <v>18700</v>
      </c>
    </row>
    <row r="130" spans="2:8" x14ac:dyDescent="0.25">
      <c r="B130" s="1"/>
      <c r="C130" s="1"/>
      <c r="D130" s="27"/>
      <c r="E130" s="14">
        <v>414</v>
      </c>
      <c r="F130" s="18"/>
      <c r="G130" s="14" t="s">
        <v>68</v>
      </c>
      <c r="H130" s="13">
        <f>H131+H132+H133+H134+H138+H137+H135+H136</f>
        <v>121450</v>
      </c>
    </row>
    <row r="131" spans="2:8" x14ac:dyDescent="0.25">
      <c r="B131" s="1"/>
      <c r="C131" s="1"/>
      <c r="D131" s="27"/>
      <c r="E131" s="142"/>
      <c r="F131" s="18" t="s">
        <v>69</v>
      </c>
      <c r="G131" s="17" t="s">
        <v>70</v>
      </c>
      <c r="H131" s="19">
        <f>H303+H350+H401+H428+H458+H548+H623+H678+H734+H790+H847+H899+H925+H954+H511</f>
        <v>10650</v>
      </c>
    </row>
    <row r="132" spans="2:8" x14ac:dyDescent="0.25">
      <c r="B132" s="1"/>
      <c r="C132" s="1"/>
      <c r="D132" s="27"/>
      <c r="E132" s="140"/>
      <c r="F132" s="18" t="s">
        <v>71</v>
      </c>
      <c r="G132" s="17" t="s">
        <v>72</v>
      </c>
      <c r="H132" s="19">
        <f>H304+H351+H402+H429+H459+H549+H624+H679+H735+H791+H848+H900+H926+H955+H512+H352+H353+H305</f>
        <v>22100</v>
      </c>
    </row>
    <row r="133" spans="2:8" x14ac:dyDescent="0.25">
      <c r="B133" s="1"/>
      <c r="C133" s="1"/>
      <c r="D133" s="27"/>
      <c r="E133" s="140"/>
      <c r="F133" s="18" t="s">
        <v>73</v>
      </c>
      <c r="G133" s="17" t="s">
        <v>74</v>
      </c>
      <c r="H133" s="19">
        <f>H306+H354+H403+H430+H460+H461+H550+H625+H680+H736+H792+H849+H901+H927+H956+H957+H513</f>
        <v>15400</v>
      </c>
    </row>
    <row r="134" spans="2:8" x14ac:dyDescent="0.25">
      <c r="B134" s="1"/>
      <c r="C134" s="1"/>
      <c r="D134" s="27"/>
      <c r="E134" s="140"/>
      <c r="F134" s="18" t="s">
        <v>75</v>
      </c>
      <c r="G134" s="17" t="s">
        <v>76</v>
      </c>
      <c r="H134" s="19">
        <f>H551</f>
        <v>5000</v>
      </c>
    </row>
    <row r="135" spans="2:8" x14ac:dyDescent="0.25">
      <c r="B135" s="1"/>
      <c r="C135" s="1"/>
      <c r="D135" s="27"/>
      <c r="E135" s="140"/>
      <c r="F135" s="18" t="s">
        <v>233</v>
      </c>
      <c r="G135" s="30" t="s">
        <v>226</v>
      </c>
      <c r="H135" s="19">
        <f>H737</f>
        <v>5000</v>
      </c>
    </row>
    <row r="136" spans="2:8" s="90" customFormat="1" x14ac:dyDescent="0.25">
      <c r="B136" s="2"/>
      <c r="C136" s="2"/>
      <c r="D136" s="23"/>
      <c r="E136" s="140"/>
      <c r="F136" s="18" t="s">
        <v>219</v>
      </c>
      <c r="G136" s="30" t="s">
        <v>295</v>
      </c>
      <c r="H136" s="19">
        <f>H552</f>
        <v>40000</v>
      </c>
    </row>
    <row r="137" spans="2:8" s="90" customFormat="1" x14ac:dyDescent="0.25">
      <c r="B137" s="2"/>
      <c r="C137" s="2"/>
      <c r="D137" s="23"/>
      <c r="E137" s="140"/>
      <c r="F137" s="18" t="s">
        <v>228</v>
      </c>
      <c r="G137" s="17" t="s">
        <v>221</v>
      </c>
      <c r="H137" s="19">
        <f>H307</f>
        <v>4000</v>
      </c>
    </row>
    <row r="138" spans="2:8" s="90" customFormat="1" x14ac:dyDescent="0.25">
      <c r="B138" s="2"/>
      <c r="C138" s="2"/>
      <c r="D138" s="23"/>
      <c r="E138" s="141"/>
      <c r="F138" s="18" t="s">
        <v>77</v>
      </c>
      <c r="G138" s="17" t="s">
        <v>78</v>
      </c>
      <c r="H138" s="19">
        <f>H554+H462+H308+H355+H553</f>
        <v>19300</v>
      </c>
    </row>
    <row r="139" spans="2:8" x14ac:dyDescent="0.25">
      <c r="B139" s="1"/>
      <c r="C139" s="1"/>
      <c r="D139" s="27"/>
      <c r="E139" s="14">
        <v>415</v>
      </c>
      <c r="F139" s="18"/>
      <c r="G139" s="14" t="s">
        <v>79</v>
      </c>
      <c r="H139" s="13">
        <f>H140+H141</f>
        <v>88200</v>
      </c>
    </row>
    <row r="140" spans="2:8" x14ac:dyDescent="0.25">
      <c r="B140" s="1"/>
      <c r="C140" s="1"/>
      <c r="D140" s="27"/>
      <c r="E140" s="142"/>
      <c r="F140" s="18" t="s">
        <v>80</v>
      </c>
      <c r="G140" s="17" t="s">
        <v>81</v>
      </c>
      <c r="H140" s="19">
        <f>H929</f>
        <v>75000</v>
      </c>
    </row>
    <row r="141" spans="2:8" x14ac:dyDescent="0.25">
      <c r="B141" s="1"/>
      <c r="C141" s="1"/>
      <c r="D141" s="27"/>
      <c r="E141" s="141"/>
      <c r="F141" s="18" t="s">
        <v>82</v>
      </c>
      <c r="G141" s="17" t="s">
        <v>83</v>
      </c>
      <c r="H141" s="19">
        <f>H310+H311+H357+H432+H464+H556+H627+H682+H794+H851+H852+H358+H959+H930+H931+H903+H739+H405</f>
        <v>13200</v>
      </c>
    </row>
    <row r="142" spans="2:8" x14ac:dyDescent="0.25">
      <c r="B142" s="1"/>
      <c r="C142" s="1"/>
      <c r="D142" s="27"/>
      <c r="E142" s="14">
        <v>416</v>
      </c>
      <c r="F142" s="18"/>
      <c r="G142" s="14" t="s">
        <v>84</v>
      </c>
      <c r="H142" s="13">
        <f>H143</f>
        <v>109200</v>
      </c>
    </row>
    <row r="143" spans="2:8" x14ac:dyDescent="0.25">
      <c r="B143" s="1"/>
      <c r="C143" s="1"/>
      <c r="D143" s="27"/>
      <c r="E143" s="17"/>
      <c r="F143" s="18" t="s">
        <v>85</v>
      </c>
      <c r="G143" s="17" t="s">
        <v>86</v>
      </c>
      <c r="H143" s="19">
        <f>H558</f>
        <v>109200</v>
      </c>
    </row>
    <row r="144" spans="2:8" x14ac:dyDescent="0.25">
      <c r="B144" s="1"/>
      <c r="C144" s="1"/>
      <c r="D144" s="27"/>
      <c r="E144" s="14">
        <v>418</v>
      </c>
      <c r="F144" s="18"/>
      <c r="G144" s="14" t="s">
        <v>87</v>
      </c>
      <c r="H144" s="13">
        <f>H145</f>
        <v>50000</v>
      </c>
    </row>
    <row r="145" spans="2:8" x14ac:dyDescent="0.25">
      <c r="B145" s="1"/>
      <c r="C145" s="1"/>
      <c r="D145" s="27"/>
      <c r="E145" s="17"/>
      <c r="F145" s="18" t="s">
        <v>88</v>
      </c>
      <c r="G145" s="17" t="s">
        <v>170</v>
      </c>
      <c r="H145" s="19">
        <f>H684</f>
        <v>50000</v>
      </c>
    </row>
    <row r="146" spans="2:8" x14ac:dyDescent="0.25">
      <c r="B146" s="1"/>
      <c r="C146" s="1"/>
      <c r="D146" s="27"/>
      <c r="E146" s="14">
        <v>419</v>
      </c>
      <c r="F146" s="18"/>
      <c r="G146" s="14" t="s">
        <v>89</v>
      </c>
      <c r="H146" s="13">
        <f>H148+H149+H147</f>
        <v>162600</v>
      </c>
    </row>
    <row r="147" spans="2:8" x14ac:dyDescent="0.25">
      <c r="B147" s="1"/>
      <c r="C147" s="1"/>
      <c r="D147" s="27"/>
      <c r="E147" s="143"/>
      <c r="F147" s="18" t="s">
        <v>234</v>
      </c>
      <c r="G147" s="17" t="s">
        <v>227</v>
      </c>
      <c r="H147" s="19">
        <f>H741</f>
        <v>4000</v>
      </c>
    </row>
    <row r="148" spans="2:8" x14ac:dyDescent="0.25">
      <c r="B148" s="1"/>
      <c r="C148" s="1"/>
      <c r="D148" s="27"/>
      <c r="E148" s="140"/>
      <c r="F148" s="18" t="s">
        <v>90</v>
      </c>
      <c r="G148" s="17" t="s">
        <v>91</v>
      </c>
      <c r="H148" s="19">
        <f>H560+H854</f>
        <v>7800</v>
      </c>
    </row>
    <row r="149" spans="2:8" x14ac:dyDescent="0.25">
      <c r="B149" s="1"/>
      <c r="C149" s="1"/>
      <c r="D149" s="27"/>
      <c r="E149" s="141"/>
      <c r="F149" s="18" t="s">
        <v>92</v>
      </c>
      <c r="G149" s="17" t="s">
        <v>89</v>
      </c>
      <c r="H149" s="19">
        <f>H313+H629+H360+H361+H515+H314+H362+H434+H466+H516+H517+H561+H562+H630+H686+H742+H796+H855+H905+H933+H631+H632+H363+H961+H407</f>
        <v>150800</v>
      </c>
    </row>
    <row r="150" spans="2:8" x14ac:dyDescent="0.25">
      <c r="B150" s="1"/>
      <c r="C150" s="1"/>
      <c r="D150" s="28"/>
      <c r="E150" s="14">
        <v>421</v>
      </c>
      <c r="F150" s="18"/>
      <c r="G150" s="14" t="s">
        <v>93</v>
      </c>
      <c r="H150" s="13">
        <f>H151</f>
        <v>1000</v>
      </c>
    </row>
    <row r="151" spans="2:8" x14ac:dyDescent="0.25">
      <c r="B151" s="1"/>
      <c r="C151" s="1"/>
      <c r="D151" s="28"/>
      <c r="E151" s="17"/>
      <c r="F151" s="18" t="s">
        <v>94</v>
      </c>
      <c r="G151" s="17" t="s">
        <v>95</v>
      </c>
      <c r="H151" s="19">
        <f>H468</f>
        <v>1000</v>
      </c>
    </row>
    <row r="152" spans="2:8" x14ac:dyDescent="0.25">
      <c r="B152" s="1"/>
      <c r="C152" s="1"/>
      <c r="D152" s="28"/>
      <c r="E152" s="14">
        <v>422</v>
      </c>
      <c r="F152" s="29"/>
      <c r="G152" s="14" t="s">
        <v>96</v>
      </c>
      <c r="H152" s="13">
        <f>H153</f>
        <v>20000</v>
      </c>
    </row>
    <row r="153" spans="2:8" x14ac:dyDescent="0.25">
      <c r="B153" s="1"/>
      <c r="C153" s="1"/>
      <c r="D153" s="28"/>
      <c r="E153" s="17"/>
      <c r="F153" s="18" t="s">
        <v>97</v>
      </c>
      <c r="G153" s="17" t="s">
        <v>98</v>
      </c>
      <c r="H153" s="19">
        <f>H564</f>
        <v>20000</v>
      </c>
    </row>
    <row r="154" spans="2:8" x14ac:dyDescent="0.25">
      <c r="B154" s="1"/>
      <c r="C154" s="1"/>
      <c r="D154" s="28"/>
      <c r="E154" s="14">
        <v>431</v>
      </c>
      <c r="F154" s="18"/>
      <c r="G154" s="14" t="s">
        <v>99</v>
      </c>
      <c r="H154" s="13">
        <f>H155+H156+H157+H158+H159+H160</f>
        <v>1840378.62</v>
      </c>
    </row>
    <row r="155" spans="2:8" x14ac:dyDescent="0.25">
      <c r="B155" s="1"/>
      <c r="C155" s="1"/>
      <c r="D155" s="27"/>
      <c r="E155" s="142"/>
      <c r="F155" s="18" t="s">
        <v>100</v>
      </c>
      <c r="G155" s="17" t="s">
        <v>319</v>
      </c>
      <c r="H155" s="19">
        <f>H316+H566+H567+H568+H569+H570+H571+H572+H574+H575+H573+H519</f>
        <v>1378000</v>
      </c>
    </row>
    <row r="156" spans="2:8" x14ac:dyDescent="0.25">
      <c r="B156" s="1"/>
      <c r="C156" s="1"/>
      <c r="D156" s="27"/>
      <c r="E156" s="140"/>
      <c r="F156" s="18" t="s">
        <v>101</v>
      </c>
      <c r="G156" s="17" t="s">
        <v>102</v>
      </c>
      <c r="H156" s="19">
        <f>H520</f>
        <v>17000</v>
      </c>
    </row>
    <row r="157" spans="2:8" x14ac:dyDescent="0.25">
      <c r="B157" s="1"/>
      <c r="C157" s="1"/>
      <c r="D157" s="27"/>
      <c r="E157" s="140"/>
      <c r="F157" s="18" t="s">
        <v>103</v>
      </c>
      <c r="G157" s="17" t="s">
        <v>216</v>
      </c>
      <c r="H157" s="19">
        <f>H317+H365+H366+H521</f>
        <v>101378.62000000001</v>
      </c>
    </row>
    <row r="158" spans="2:8" x14ac:dyDescent="0.25">
      <c r="B158" s="1"/>
      <c r="C158" s="1"/>
      <c r="D158" s="27"/>
      <c r="E158" s="140"/>
      <c r="F158" s="18" t="s">
        <v>104</v>
      </c>
      <c r="G158" s="17" t="s">
        <v>215</v>
      </c>
      <c r="H158" s="19">
        <f>H318</f>
        <v>85000</v>
      </c>
    </row>
    <row r="159" spans="2:8" x14ac:dyDescent="0.25">
      <c r="B159" s="1"/>
      <c r="C159" s="1"/>
      <c r="D159" s="27"/>
      <c r="E159" s="140"/>
      <c r="F159" s="18" t="s">
        <v>105</v>
      </c>
      <c r="G159" s="17" t="s">
        <v>106</v>
      </c>
      <c r="H159" s="19">
        <f>H319+H320+H321+H522</f>
        <v>50000</v>
      </c>
    </row>
    <row r="160" spans="2:8" x14ac:dyDescent="0.25">
      <c r="B160" s="1"/>
      <c r="C160" s="1"/>
      <c r="D160" s="27"/>
      <c r="E160" s="141"/>
      <c r="F160" s="18" t="s">
        <v>107</v>
      </c>
      <c r="G160" s="17" t="s">
        <v>108</v>
      </c>
      <c r="H160" s="19">
        <f>H470+H471+H523+H524+H525+H526</f>
        <v>209000</v>
      </c>
    </row>
    <row r="161" spans="2:8" x14ac:dyDescent="0.25">
      <c r="B161" s="1"/>
      <c r="C161" s="1"/>
      <c r="D161" s="27"/>
      <c r="E161" s="14">
        <v>432</v>
      </c>
      <c r="F161" s="18"/>
      <c r="G161" s="14" t="s">
        <v>109</v>
      </c>
      <c r="H161" s="13">
        <f>H162</f>
        <v>190000</v>
      </c>
    </row>
    <row r="162" spans="2:8" x14ac:dyDescent="0.25">
      <c r="B162" s="1"/>
      <c r="C162" s="1"/>
      <c r="D162" s="27"/>
      <c r="E162" s="17"/>
      <c r="F162" s="18" t="s">
        <v>110</v>
      </c>
      <c r="G162" s="17" t="s">
        <v>111</v>
      </c>
      <c r="H162" s="19">
        <f>H634+H635</f>
        <v>190000</v>
      </c>
    </row>
    <row r="163" spans="2:8" x14ac:dyDescent="0.25">
      <c r="B163" s="1"/>
      <c r="C163" s="1"/>
      <c r="D163" s="28"/>
      <c r="E163" s="14">
        <v>441</v>
      </c>
      <c r="F163" s="18"/>
      <c r="G163" s="14" t="s">
        <v>112</v>
      </c>
      <c r="H163" s="13">
        <f>H165+H166+H167+H164</f>
        <v>851848.92</v>
      </c>
    </row>
    <row r="164" spans="2:8" x14ac:dyDescent="0.25">
      <c r="B164" s="1"/>
      <c r="C164" s="1"/>
      <c r="D164" s="28"/>
      <c r="E164" s="143"/>
      <c r="F164" s="18" t="s">
        <v>251</v>
      </c>
      <c r="G164" s="17" t="s">
        <v>253</v>
      </c>
      <c r="H164" s="19">
        <f>H1003</f>
        <v>25000</v>
      </c>
    </row>
    <row r="165" spans="2:8" x14ac:dyDescent="0.25">
      <c r="B165" s="1"/>
      <c r="C165" s="1"/>
      <c r="D165" s="27"/>
      <c r="E165" s="140"/>
      <c r="F165" s="18" t="s">
        <v>113</v>
      </c>
      <c r="G165" s="17" t="s">
        <v>182</v>
      </c>
      <c r="H165" s="19">
        <f>H1005</f>
        <v>705748.92</v>
      </c>
    </row>
    <row r="166" spans="2:8" x14ac:dyDescent="0.25">
      <c r="B166" s="1"/>
      <c r="C166" s="1"/>
      <c r="D166" s="27"/>
      <c r="E166" s="140"/>
      <c r="F166" s="18" t="s">
        <v>114</v>
      </c>
      <c r="G166" s="17" t="s">
        <v>115</v>
      </c>
      <c r="H166" s="19">
        <f>H1008</f>
        <v>81100</v>
      </c>
    </row>
    <row r="167" spans="2:8" x14ac:dyDescent="0.25">
      <c r="B167" s="1"/>
      <c r="C167" s="1"/>
      <c r="D167" s="27"/>
      <c r="E167" s="141"/>
      <c r="F167" s="18" t="s">
        <v>116</v>
      </c>
      <c r="G167" s="30" t="s">
        <v>117</v>
      </c>
      <c r="H167" s="19">
        <f>H1007</f>
        <v>40000</v>
      </c>
    </row>
    <row r="168" spans="2:8" x14ac:dyDescent="0.25">
      <c r="B168" s="1"/>
      <c r="C168" s="1"/>
      <c r="D168" s="28"/>
      <c r="E168" s="14">
        <v>461</v>
      </c>
      <c r="F168" s="29"/>
      <c r="G168" s="14" t="s">
        <v>118</v>
      </c>
      <c r="H168" s="13">
        <f>H169</f>
        <v>584900</v>
      </c>
    </row>
    <row r="169" spans="2:8" x14ac:dyDescent="0.25">
      <c r="B169" s="1"/>
      <c r="C169" s="1"/>
      <c r="D169" s="27"/>
      <c r="E169" s="17"/>
      <c r="F169" s="18" t="s">
        <v>119</v>
      </c>
      <c r="G169" s="17" t="s">
        <v>120</v>
      </c>
      <c r="H169" s="19">
        <f>H577</f>
        <v>584900</v>
      </c>
    </row>
    <row r="170" spans="2:8" x14ac:dyDescent="0.25">
      <c r="B170" s="1"/>
      <c r="C170" s="1"/>
      <c r="D170" s="27"/>
      <c r="E170" s="14">
        <v>463</v>
      </c>
      <c r="F170" s="18"/>
      <c r="G170" s="14" t="s">
        <v>121</v>
      </c>
      <c r="H170" s="13">
        <f>H171+H172</f>
        <v>1585270.46</v>
      </c>
    </row>
    <row r="171" spans="2:8" x14ac:dyDescent="0.25">
      <c r="B171" s="1"/>
      <c r="C171" s="1"/>
      <c r="D171" s="27"/>
      <c r="E171" s="142"/>
      <c r="F171" s="18" t="s">
        <v>207</v>
      </c>
      <c r="G171" s="17" t="s">
        <v>121</v>
      </c>
      <c r="H171" s="19">
        <f>H323+H368+H409+H436+H473+H579+H637+H688+H744+H798+H857+H907+H935+H963+H528+H745+H746+H747+H748</f>
        <v>1505270.46</v>
      </c>
    </row>
    <row r="172" spans="2:8" x14ac:dyDescent="0.25">
      <c r="B172" s="1"/>
      <c r="C172" s="1"/>
      <c r="D172" s="27"/>
      <c r="E172" s="141"/>
      <c r="F172" s="18" t="s">
        <v>186</v>
      </c>
      <c r="G172" s="17" t="s">
        <v>187</v>
      </c>
      <c r="H172" s="19">
        <f>H749</f>
        <v>80000</v>
      </c>
    </row>
    <row r="173" spans="2:8" x14ac:dyDescent="0.25">
      <c r="B173" s="1"/>
      <c r="C173" s="1"/>
      <c r="D173" s="27"/>
      <c r="E173" s="11">
        <v>471</v>
      </c>
      <c r="F173" s="18"/>
      <c r="G173" s="14" t="s">
        <v>122</v>
      </c>
      <c r="H173" s="13">
        <f>H174</f>
        <v>80000</v>
      </c>
    </row>
    <row r="174" spans="2:8" x14ac:dyDescent="0.25">
      <c r="B174" s="1"/>
      <c r="C174" s="1"/>
      <c r="D174" s="27"/>
      <c r="E174" s="11"/>
      <c r="F174" s="18" t="s">
        <v>208</v>
      </c>
      <c r="G174" s="17" t="s">
        <v>122</v>
      </c>
      <c r="H174" s="19">
        <f>H325</f>
        <v>80000</v>
      </c>
    </row>
    <row r="175" spans="2:8" x14ac:dyDescent="0.25">
      <c r="B175" s="1"/>
      <c r="C175" s="1"/>
      <c r="D175" s="27"/>
      <c r="E175" s="11">
        <v>472</v>
      </c>
      <c r="F175" s="18"/>
      <c r="G175" s="14" t="s">
        <v>123</v>
      </c>
      <c r="H175" s="13">
        <f>H176</f>
        <v>20000</v>
      </c>
    </row>
    <row r="176" spans="2:8" x14ac:dyDescent="0.25">
      <c r="B176" s="1"/>
      <c r="C176" s="1"/>
      <c r="D176" s="27"/>
      <c r="E176" s="11"/>
      <c r="F176" s="18" t="s">
        <v>209</v>
      </c>
      <c r="G176" s="17" t="s">
        <v>123</v>
      </c>
      <c r="H176" s="19">
        <f>H327</f>
        <v>20000</v>
      </c>
    </row>
    <row r="177" spans="2:8" x14ac:dyDescent="0.25">
      <c r="B177" s="1"/>
      <c r="C177" s="1"/>
      <c r="D177" s="27"/>
      <c r="E177" s="17"/>
      <c r="F177" s="18"/>
      <c r="G177" s="16" t="s">
        <v>124</v>
      </c>
      <c r="H177" s="13">
        <f>H117+H123+H125+H130+H139+H142+H146+H150+H152+H154++H161+H163+H168+H170+H173+H175+H144</f>
        <v>7660000</v>
      </c>
    </row>
    <row r="178" spans="2:8" x14ac:dyDescent="0.25">
      <c r="B178" s="1"/>
      <c r="C178" s="1"/>
      <c r="D178" s="27"/>
      <c r="E178" s="23"/>
      <c r="F178" s="31"/>
      <c r="G178" s="32"/>
      <c r="H178" s="54"/>
    </row>
    <row r="179" spans="2:8" x14ac:dyDescent="0.25">
      <c r="B179" s="1"/>
      <c r="C179" s="1"/>
      <c r="D179" s="27"/>
      <c r="E179" s="23"/>
      <c r="F179" s="31"/>
      <c r="G179" s="32"/>
      <c r="H179" s="54"/>
    </row>
    <row r="180" spans="2:8" x14ac:dyDescent="0.25">
      <c r="B180" s="1"/>
      <c r="C180" s="1"/>
      <c r="D180" s="27"/>
      <c r="E180" s="23"/>
      <c r="F180" s="31"/>
      <c r="G180" s="32"/>
      <c r="H180" s="54"/>
    </row>
    <row r="181" spans="2:8" x14ac:dyDescent="0.25">
      <c r="B181" s="1"/>
      <c r="C181" s="1"/>
      <c r="D181" s="27"/>
      <c r="E181" s="23"/>
      <c r="F181" s="31"/>
      <c r="G181" s="32"/>
      <c r="H181" s="54"/>
    </row>
    <row r="182" spans="2:8" x14ac:dyDescent="0.25">
      <c r="B182" s="1"/>
      <c r="C182" s="1"/>
      <c r="D182" s="27"/>
      <c r="E182" s="23"/>
      <c r="F182" s="31"/>
      <c r="G182" s="32"/>
      <c r="H182" s="54"/>
    </row>
    <row r="183" spans="2:8" x14ac:dyDescent="0.25">
      <c r="B183" s="1"/>
      <c r="C183" s="1"/>
      <c r="D183" s="27"/>
      <c r="E183" s="23"/>
      <c r="F183" s="31"/>
      <c r="G183" s="32"/>
      <c r="H183" s="54"/>
    </row>
    <row r="184" spans="2:8" x14ac:dyDescent="0.25">
      <c r="B184" s="1"/>
      <c r="C184" s="1"/>
      <c r="D184" s="27"/>
      <c r="E184" s="23"/>
      <c r="F184" s="31"/>
      <c r="G184" s="32"/>
      <c r="H184" s="54"/>
    </row>
    <row r="185" spans="2:8" x14ac:dyDescent="0.25">
      <c r="B185" s="1"/>
      <c r="C185" s="1"/>
      <c r="D185" s="27"/>
      <c r="E185" s="23"/>
      <c r="F185" s="31"/>
      <c r="G185" s="32"/>
      <c r="H185" s="54"/>
    </row>
    <row r="186" spans="2:8" x14ac:dyDescent="0.25">
      <c r="B186" s="1"/>
      <c r="C186" s="1"/>
      <c r="D186" s="27"/>
      <c r="E186" s="23"/>
      <c r="F186" s="31"/>
      <c r="G186" s="32"/>
      <c r="H186" s="54"/>
    </row>
    <row r="187" spans="2:8" x14ac:dyDescent="0.25">
      <c r="B187" s="1"/>
      <c r="C187" s="1"/>
      <c r="D187" s="27"/>
      <c r="E187" s="23"/>
      <c r="F187" s="31"/>
      <c r="G187" s="32"/>
      <c r="H187" s="54"/>
    </row>
    <row r="188" spans="2:8" x14ac:dyDescent="0.25">
      <c r="B188" s="1"/>
      <c r="C188" s="1"/>
      <c r="D188" s="27"/>
      <c r="E188" s="23"/>
      <c r="F188" s="31"/>
      <c r="G188" s="32"/>
      <c r="H188" s="54"/>
    </row>
    <row r="189" spans="2:8" x14ac:dyDescent="0.25">
      <c r="B189" s="1"/>
      <c r="C189" s="1"/>
      <c r="D189" s="27"/>
      <c r="E189" s="23"/>
      <c r="F189" s="31"/>
      <c r="G189" s="32"/>
      <c r="H189" s="54"/>
    </row>
    <row r="190" spans="2:8" x14ac:dyDescent="0.25">
      <c r="B190" s="1"/>
      <c r="C190" s="1"/>
      <c r="D190" s="27"/>
      <c r="E190" s="23"/>
      <c r="F190" s="31"/>
      <c r="G190" s="32"/>
      <c r="H190" s="54"/>
    </row>
    <row r="191" spans="2:8" x14ac:dyDescent="0.25">
      <c r="B191" s="1"/>
      <c r="C191" s="1"/>
      <c r="D191" s="27"/>
      <c r="E191" s="23"/>
      <c r="F191" s="31"/>
      <c r="G191" s="32"/>
      <c r="H191" s="54"/>
    </row>
    <row r="192" spans="2:8" x14ac:dyDescent="0.25">
      <c r="B192" s="1"/>
      <c r="C192" s="1"/>
      <c r="D192" s="27"/>
      <c r="E192" s="23"/>
      <c r="F192" s="31"/>
      <c r="G192" s="32"/>
      <c r="H192" s="54"/>
    </row>
    <row r="193" spans="2:8" x14ac:dyDescent="0.25">
      <c r="B193" s="1"/>
      <c r="C193" s="1"/>
      <c r="D193" s="27"/>
      <c r="E193" s="23"/>
      <c r="F193" s="31"/>
      <c r="G193" s="32"/>
      <c r="H193" s="54"/>
    </row>
    <row r="194" spans="2:8" x14ac:dyDescent="0.25">
      <c r="B194" s="1"/>
      <c r="C194" s="1"/>
      <c r="D194" s="27"/>
      <c r="E194" s="23"/>
      <c r="F194" s="31"/>
      <c r="G194" s="32"/>
      <c r="H194" s="54"/>
    </row>
    <row r="195" spans="2:8" x14ac:dyDescent="0.25">
      <c r="B195" s="1"/>
      <c r="C195" s="1"/>
      <c r="D195" s="27"/>
      <c r="E195" s="23"/>
      <c r="F195" s="31"/>
      <c r="G195" s="32"/>
      <c r="H195" s="54"/>
    </row>
    <row r="196" spans="2:8" x14ac:dyDescent="0.25">
      <c r="B196" s="1"/>
      <c r="C196" s="1"/>
      <c r="D196" s="27"/>
      <c r="E196" s="23"/>
      <c r="F196" s="31"/>
      <c r="G196" s="32"/>
      <c r="H196" s="54"/>
    </row>
    <row r="197" spans="2:8" x14ac:dyDescent="0.25">
      <c r="B197" s="1"/>
      <c r="C197" s="1"/>
      <c r="D197" s="27"/>
      <c r="E197" s="23"/>
      <c r="F197" s="31"/>
      <c r="G197" s="32"/>
      <c r="H197" s="54"/>
    </row>
    <row r="198" spans="2:8" x14ac:dyDescent="0.25">
      <c r="B198" s="1"/>
      <c r="C198" s="1"/>
      <c r="D198" s="27"/>
      <c r="E198" s="23"/>
      <c r="F198" s="31"/>
      <c r="G198" s="32"/>
      <c r="H198" s="54"/>
    </row>
    <row r="199" spans="2:8" x14ac:dyDescent="0.25">
      <c r="B199" s="1"/>
      <c r="C199" s="1"/>
      <c r="D199" s="27"/>
      <c r="E199" s="23"/>
      <c r="F199" s="31"/>
      <c r="G199" s="32"/>
      <c r="H199" s="54"/>
    </row>
    <row r="200" spans="2:8" x14ac:dyDescent="0.25">
      <c r="B200" s="1"/>
      <c r="C200" s="1"/>
      <c r="D200" s="27"/>
      <c r="E200" s="23"/>
      <c r="F200" s="31"/>
      <c r="G200" s="32"/>
      <c r="H200" s="54"/>
    </row>
    <row r="201" spans="2:8" x14ac:dyDescent="0.25">
      <c r="B201" s="1"/>
      <c r="C201" s="1"/>
      <c r="D201" s="27"/>
      <c r="E201" s="23"/>
      <c r="F201" s="31"/>
      <c r="G201" s="32"/>
      <c r="H201" s="54"/>
    </row>
    <row r="202" spans="2:8" x14ac:dyDescent="0.25">
      <c r="B202" s="1"/>
      <c r="C202" s="1"/>
      <c r="D202" s="27"/>
      <c r="E202" s="23"/>
      <c r="F202" s="31"/>
      <c r="G202" s="32"/>
      <c r="H202" s="54"/>
    </row>
    <row r="203" spans="2:8" x14ac:dyDescent="0.25">
      <c r="B203" s="1"/>
      <c r="C203" s="1"/>
      <c r="D203" s="27"/>
      <c r="E203" s="23"/>
      <c r="F203" s="31"/>
      <c r="G203" s="32"/>
      <c r="H203" s="54"/>
    </row>
    <row r="204" spans="2:8" x14ac:dyDescent="0.25">
      <c r="B204" s="1"/>
      <c r="C204" s="1"/>
      <c r="D204" s="27"/>
      <c r="E204" s="23"/>
      <c r="F204" s="31"/>
      <c r="G204" s="32"/>
      <c r="H204" s="54"/>
    </row>
    <row r="205" spans="2:8" x14ac:dyDescent="0.25">
      <c r="B205" s="1"/>
      <c r="C205" s="1"/>
      <c r="D205" s="27"/>
      <c r="E205" s="23"/>
      <c r="F205" s="31"/>
      <c r="G205" s="32"/>
      <c r="H205" s="54"/>
    </row>
    <row r="206" spans="2:8" x14ac:dyDescent="0.25">
      <c r="B206" s="1"/>
      <c r="C206" s="1"/>
      <c r="D206" s="27"/>
      <c r="E206" s="23"/>
      <c r="F206" s="31"/>
      <c r="G206" s="32"/>
      <c r="H206" s="54"/>
    </row>
    <row r="207" spans="2:8" x14ac:dyDescent="0.25">
      <c r="B207" s="1"/>
      <c r="C207" s="1"/>
      <c r="D207" s="27"/>
      <c r="E207" s="23"/>
      <c r="F207" s="31"/>
      <c r="G207" s="32"/>
      <c r="H207" s="54"/>
    </row>
    <row r="208" spans="2:8" x14ac:dyDescent="0.25">
      <c r="B208" s="1"/>
      <c r="C208" s="1"/>
      <c r="D208" s="27"/>
      <c r="E208" s="23"/>
      <c r="F208" s="31"/>
      <c r="G208" s="32"/>
      <c r="H208" s="54"/>
    </row>
    <row r="209" spans="2:8" x14ac:dyDescent="0.25">
      <c r="B209" s="1"/>
      <c r="C209" s="1"/>
      <c r="D209" s="27"/>
      <c r="E209" s="23"/>
      <c r="F209" s="31"/>
      <c r="G209" s="32"/>
      <c r="H209" s="54"/>
    </row>
    <row r="210" spans="2:8" x14ac:dyDescent="0.25">
      <c r="B210" s="1"/>
      <c r="C210" s="1"/>
      <c r="D210" s="27"/>
      <c r="E210" s="23"/>
      <c r="F210" s="31"/>
      <c r="G210" s="32"/>
      <c r="H210" s="54"/>
    </row>
    <row r="211" spans="2:8" x14ac:dyDescent="0.25">
      <c r="B211" s="1"/>
      <c r="C211" s="1"/>
      <c r="D211" s="27"/>
      <c r="E211" s="23"/>
      <c r="F211" s="31"/>
      <c r="G211" s="32"/>
      <c r="H211" s="54"/>
    </row>
    <row r="212" spans="2:8" x14ac:dyDescent="0.25">
      <c r="B212" s="1"/>
      <c r="C212" s="1"/>
      <c r="D212" s="27"/>
      <c r="E212" s="23"/>
      <c r="F212" s="31"/>
      <c r="G212" s="32"/>
      <c r="H212" s="54"/>
    </row>
    <row r="213" spans="2:8" x14ac:dyDescent="0.25">
      <c r="B213" s="1"/>
      <c r="C213" s="1"/>
      <c r="D213" s="27"/>
      <c r="E213" s="23"/>
      <c r="F213" s="31"/>
      <c r="G213" s="32"/>
      <c r="H213" s="54"/>
    </row>
    <row r="214" spans="2:8" x14ac:dyDescent="0.25">
      <c r="B214" s="1"/>
      <c r="C214" s="1"/>
      <c r="D214" s="27"/>
      <c r="E214" s="23"/>
      <c r="F214" s="31"/>
      <c r="G214" s="32"/>
      <c r="H214" s="54"/>
    </row>
    <row r="215" spans="2:8" x14ac:dyDescent="0.25">
      <c r="B215" s="1"/>
      <c r="C215" s="1"/>
      <c r="D215" s="27"/>
      <c r="E215" s="23"/>
      <c r="F215" s="31"/>
      <c r="G215" s="32"/>
      <c r="H215" s="54"/>
    </row>
    <row r="216" spans="2:8" x14ac:dyDescent="0.25">
      <c r="B216" s="1"/>
      <c r="C216" s="1"/>
      <c r="D216" s="27"/>
      <c r="E216" s="23"/>
      <c r="F216" s="31"/>
      <c r="G216" s="32"/>
      <c r="H216" s="54"/>
    </row>
    <row r="217" spans="2:8" x14ac:dyDescent="0.25">
      <c r="B217" s="1"/>
      <c r="C217" s="1"/>
      <c r="D217" s="27"/>
      <c r="E217" s="23"/>
      <c r="F217" s="31"/>
      <c r="G217" s="32"/>
      <c r="H217" s="54"/>
    </row>
    <row r="218" spans="2:8" x14ac:dyDescent="0.25">
      <c r="B218" s="1"/>
      <c r="C218" s="1"/>
      <c r="D218" s="27"/>
      <c r="E218" s="23"/>
      <c r="F218" s="31"/>
      <c r="G218" s="32"/>
      <c r="H218" s="54"/>
    </row>
    <row r="219" spans="2:8" x14ac:dyDescent="0.25">
      <c r="B219" s="1"/>
      <c r="C219" s="1"/>
      <c r="D219" s="27"/>
      <c r="E219" s="23"/>
      <c r="F219" s="31"/>
      <c r="G219" s="32"/>
      <c r="H219" s="54"/>
    </row>
    <row r="220" spans="2:8" x14ac:dyDescent="0.25">
      <c r="B220" s="1"/>
      <c r="C220" s="1"/>
      <c r="D220" s="27"/>
      <c r="E220" s="23"/>
      <c r="F220" s="31"/>
      <c r="G220" s="32"/>
      <c r="H220" s="54"/>
    </row>
    <row r="221" spans="2:8" x14ac:dyDescent="0.25">
      <c r="B221" s="1"/>
      <c r="C221" s="1"/>
      <c r="D221" s="27"/>
      <c r="E221" s="23"/>
      <c r="F221" s="31"/>
      <c r="G221" s="32"/>
      <c r="H221" s="54"/>
    </row>
    <row r="222" spans="2:8" ht="15.75" x14ac:dyDescent="0.25">
      <c r="B222" s="1"/>
      <c r="C222" s="1"/>
      <c r="D222" s="27"/>
      <c r="E222" s="23"/>
      <c r="F222" s="31"/>
      <c r="G222" s="107" t="s">
        <v>259</v>
      </c>
      <c r="H222" s="54"/>
    </row>
    <row r="223" spans="2:8" ht="15.75" x14ac:dyDescent="0.25">
      <c r="B223" s="1"/>
      <c r="C223" s="1"/>
      <c r="D223" s="27"/>
      <c r="E223" s="23"/>
      <c r="F223" s="31"/>
      <c r="G223" s="107"/>
      <c r="H223" s="54"/>
    </row>
    <row r="224" spans="2:8" x14ac:dyDescent="0.25">
      <c r="B224" s="1"/>
      <c r="C224" s="1"/>
      <c r="D224" s="27"/>
      <c r="E224" s="23"/>
      <c r="F224" s="31"/>
      <c r="G224" s="32"/>
      <c r="H224" s="54"/>
    </row>
    <row r="225" spans="2:8" ht="15.75" x14ac:dyDescent="0.25">
      <c r="B225" s="1"/>
      <c r="C225" s="1"/>
      <c r="D225" s="108" t="s">
        <v>261</v>
      </c>
      <c r="E225" s="23"/>
      <c r="F225" s="31"/>
      <c r="G225" s="32"/>
      <c r="H225" s="54"/>
    </row>
    <row r="226" spans="2:8" ht="15.75" x14ac:dyDescent="0.25">
      <c r="B226" s="1"/>
      <c r="C226" s="1"/>
      <c r="D226" s="108" t="s">
        <v>262</v>
      </c>
      <c r="E226" s="23"/>
      <c r="F226" s="31"/>
      <c r="G226" s="32"/>
      <c r="H226" s="54"/>
    </row>
    <row r="227" spans="2:8" ht="15.75" x14ac:dyDescent="0.25">
      <c r="B227" s="1"/>
      <c r="C227" s="1"/>
      <c r="D227" s="108" t="s">
        <v>263</v>
      </c>
      <c r="E227" s="23"/>
      <c r="F227" s="31"/>
      <c r="G227" s="32"/>
      <c r="H227" s="54"/>
    </row>
    <row r="228" spans="2:8" ht="15.75" x14ac:dyDescent="0.25">
      <c r="B228" s="1"/>
      <c r="C228" s="1"/>
      <c r="D228" s="108"/>
      <c r="E228" s="23"/>
      <c r="F228" s="31"/>
      <c r="G228" s="32"/>
      <c r="H228" s="54"/>
    </row>
    <row r="229" spans="2:8" ht="15.75" x14ac:dyDescent="0.25">
      <c r="B229" s="1"/>
      <c r="C229" s="1"/>
      <c r="D229" s="108"/>
      <c r="E229" s="23"/>
      <c r="F229" s="31"/>
      <c r="G229" s="32"/>
      <c r="H229" s="54"/>
    </row>
    <row r="230" spans="2:8" x14ac:dyDescent="0.25">
      <c r="B230" s="1"/>
      <c r="C230" s="1"/>
      <c r="D230" s="27"/>
      <c r="E230" s="23"/>
      <c r="F230" s="31"/>
      <c r="G230" s="32"/>
      <c r="H230" s="54"/>
    </row>
    <row r="231" spans="2:8" ht="15.75" x14ac:dyDescent="0.25">
      <c r="B231" s="1"/>
      <c r="C231" s="1"/>
      <c r="D231" s="27"/>
      <c r="E231" s="23"/>
      <c r="F231" s="31"/>
      <c r="G231" s="107" t="s">
        <v>260</v>
      </c>
      <c r="H231" s="54"/>
    </row>
    <row r="232" spans="2:8" ht="15.75" x14ac:dyDescent="0.25">
      <c r="B232" s="1"/>
      <c r="C232" s="1"/>
      <c r="D232" s="27"/>
      <c r="E232" s="23"/>
      <c r="F232" s="31"/>
      <c r="G232" s="107"/>
      <c r="H232" s="54"/>
    </row>
    <row r="233" spans="2:8" x14ac:dyDescent="0.25">
      <c r="B233" s="1"/>
      <c r="C233" s="1"/>
      <c r="D233" s="27"/>
      <c r="E233" s="23"/>
      <c r="F233" s="31"/>
      <c r="G233" s="32"/>
      <c r="H233" s="54"/>
    </row>
    <row r="234" spans="2:8" ht="15.75" x14ac:dyDescent="0.25">
      <c r="B234" s="1"/>
      <c r="C234" s="1"/>
      <c r="D234" s="108" t="s">
        <v>268</v>
      </c>
      <c r="E234" s="23"/>
      <c r="F234" s="31"/>
      <c r="G234" s="32"/>
      <c r="H234" s="54"/>
    </row>
    <row r="235" spans="2:8" ht="15.75" x14ac:dyDescent="0.25">
      <c r="B235" s="1"/>
      <c r="C235" s="1"/>
      <c r="D235" s="108" t="s">
        <v>265</v>
      </c>
      <c r="E235" s="23"/>
      <c r="F235" s="31"/>
      <c r="G235" s="32"/>
      <c r="H235" s="54"/>
    </row>
    <row r="236" spans="2:8" ht="15.75" x14ac:dyDescent="0.25">
      <c r="B236" s="1"/>
      <c r="C236" s="1"/>
      <c r="D236" s="108" t="s">
        <v>266</v>
      </c>
      <c r="E236" s="23"/>
      <c r="F236" s="31"/>
      <c r="G236" s="32"/>
      <c r="H236" s="54"/>
    </row>
    <row r="237" spans="2:8" ht="15.75" x14ac:dyDescent="0.25">
      <c r="B237" s="1"/>
      <c r="C237" s="1"/>
      <c r="D237" s="108" t="s">
        <v>267</v>
      </c>
      <c r="E237" s="23"/>
      <c r="F237" s="31"/>
      <c r="G237" s="32"/>
      <c r="H237" s="54"/>
    </row>
    <row r="238" spans="2:8" ht="15.75" x14ac:dyDescent="0.25">
      <c r="B238" s="1"/>
      <c r="C238" s="1"/>
      <c r="D238" s="108"/>
      <c r="E238" s="23"/>
      <c r="F238" s="31"/>
      <c r="G238" s="32"/>
      <c r="H238" s="54"/>
    </row>
    <row r="239" spans="2:8" ht="15.75" x14ac:dyDescent="0.25">
      <c r="B239" s="1"/>
      <c r="C239" s="1"/>
      <c r="D239" s="108"/>
      <c r="E239" s="23"/>
      <c r="F239" s="31"/>
      <c r="G239" s="32"/>
      <c r="H239" s="54"/>
    </row>
    <row r="240" spans="2:8" x14ac:dyDescent="0.25">
      <c r="B240" s="1"/>
      <c r="C240" s="1"/>
      <c r="D240" s="27"/>
      <c r="E240" s="23"/>
      <c r="F240" s="31"/>
      <c r="G240" s="32"/>
      <c r="H240" s="54"/>
    </row>
    <row r="241" spans="2:8" ht="15.75" x14ac:dyDescent="0.25">
      <c r="B241" s="1"/>
      <c r="C241" s="1"/>
      <c r="D241" s="27"/>
      <c r="E241" s="23"/>
      <c r="F241" s="31"/>
      <c r="G241" s="107" t="s">
        <v>264</v>
      </c>
      <c r="H241" s="54"/>
    </row>
    <row r="242" spans="2:8" ht="15.75" x14ac:dyDescent="0.25">
      <c r="B242" s="1"/>
      <c r="C242" s="1"/>
      <c r="D242" s="27"/>
      <c r="E242" s="23"/>
      <c r="F242" s="31"/>
      <c r="G242" s="107"/>
      <c r="H242" s="54"/>
    </row>
    <row r="243" spans="2:8" x14ac:dyDescent="0.25">
      <c r="B243" s="1"/>
      <c r="C243" s="1"/>
      <c r="D243" s="27"/>
      <c r="E243" s="23"/>
      <c r="F243" s="31"/>
      <c r="G243" s="32"/>
      <c r="H243" s="54"/>
    </row>
    <row r="244" spans="2:8" ht="15.75" x14ac:dyDescent="0.25">
      <c r="B244" s="1"/>
      <c r="C244" s="1"/>
      <c r="D244" s="108" t="s">
        <v>270</v>
      </c>
      <c r="E244" s="23"/>
      <c r="F244" s="31"/>
      <c r="G244" s="32"/>
      <c r="H244" s="54"/>
    </row>
    <row r="245" spans="2:8" ht="15.75" x14ac:dyDescent="0.25">
      <c r="B245" s="1"/>
      <c r="C245" s="1"/>
      <c r="D245" s="108" t="s">
        <v>271</v>
      </c>
      <c r="E245" s="23"/>
      <c r="F245" s="31"/>
      <c r="G245" s="32"/>
      <c r="H245" s="54"/>
    </row>
    <row r="246" spans="2:8" ht="15.75" x14ac:dyDescent="0.25">
      <c r="B246" s="1"/>
      <c r="C246" s="1"/>
      <c r="D246" s="108" t="s">
        <v>272</v>
      </c>
      <c r="E246" s="23"/>
      <c r="F246" s="31"/>
      <c r="G246" s="32"/>
      <c r="H246" s="54"/>
    </row>
    <row r="247" spans="2:8" ht="15.75" x14ac:dyDescent="0.25">
      <c r="B247" s="1"/>
      <c r="C247" s="1"/>
      <c r="D247" s="108" t="s">
        <v>273</v>
      </c>
      <c r="E247" s="23"/>
      <c r="F247" s="31"/>
      <c r="G247" s="32"/>
      <c r="H247" s="54"/>
    </row>
    <row r="248" spans="2:8" ht="15.75" x14ac:dyDescent="0.25">
      <c r="B248" s="1"/>
      <c r="C248" s="1"/>
      <c r="D248" s="108" t="s">
        <v>274</v>
      </c>
      <c r="E248" s="23"/>
      <c r="F248" s="31"/>
      <c r="G248" s="32"/>
      <c r="H248" s="54"/>
    </row>
    <row r="249" spans="2:8" ht="15.75" x14ac:dyDescent="0.25">
      <c r="B249" s="1"/>
      <c r="C249" s="1"/>
      <c r="D249" s="108" t="s">
        <v>275</v>
      </c>
      <c r="E249" s="23"/>
      <c r="F249" s="31"/>
      <c r="G249" s="32"/>
      <c r="H249" s="54"/>
    </row>
    <row r="250" spans="2:8" ht="15.75" x14ac:dyDescent="0.25">
      <c r="B250" s="1"/>
      <c r="C250" s="1"/>
      <c r="D250" s="108" t="s">
        <v>276</v>
      </c>
      <c r="E250" s="23"/>
      <c r="F250" s="31"/>
      <c r="G250" s="32"/>
      <c r="H250" s="54"/>
    </row>
    <row r="251" spans="2:8" ht="15.75" x14ac:dyDescent="0.25">
      <c r="B251" s="1"/>
      <c r="C251" s="1"/>
      <c r="D251" s="108"/>
      <c r="E251" s="23"/>
      <c r="F251" s="31"/>
      <c r="G251" s="32"/>
      <c r="H251" s="54"/>
    </row>
    <row r="252" spans="2:8" ht="15.75" x14ac:dyDescent="0.25">
      <c r="B252" s="1"/>
      <c r="C252" s="1"/>
      <c r="D252" s="108"/>
      <c r="E252" s="23"/>
      <c r="F252" s="31"/>
      <c r="G252" s="32"/>
      <c r="H252" s="54"/>
    </row>
    <row r="253" spans="2:8" x14ac:dyDescent="0.25">
      <c r="B253" s="1"/>
      <c r="C253" s="1"/>
      <c r="D253" s="27"/>
      <c r="E253" s="23"/>
      <c r="F253" s="31"/>
      <c r="G253" s="32"/>
      <c r="H253" s="54"/>
    </row>
    <row r="254" spans="2:8" ht="15.75" x14ac:dyDescent="0.25">
      <c r="B254" s="1"/>
      <c r="C254" s="1"/>
      <c r="D254" s="27"/>
      <c r="E254" s="23"/>
      <c r="F254" s="31"/>
      <c r="G254" s="107" t="s">
        <v>269</v>
      </c>
      <c r="H254" s="54"/>
    </row>
    <row r="255" spans="2:8" ht="15.75" x14ac:dyDescent="0.25">
      <c r="B255" s="1"/>
      <c r="C255" s="1"/>
      <c r="D255" s="27"/>
      <c r="E255" s="23"/>
      <c r="F255" s="31"/>
      <c r="G255" s="107"/>
      <c r="H255" s="54"/>
    </row>
    <row r="256" spans="2:8" x14ac:dyDescent="0.25">
      <c r="B256" s="1"/>
      <c r="C256" s="1"/>
      <c r="D256" s="27"/>
      <c r="E256" s="23"/>
      <c r="F256" s="31"/>
      <c r="G256" s="32"/>
      <c r="H256" s="54"/>
    </row>
    <row r="257" spans="2:8" ht="15.75" x14ac:dyDescent="0.25">
      <c r="B257" s="1"/>
      <c r="C257" s="1"/>
      <c r="D257" s="108" t="s">
        <v>278</v>
      </c>
      <c r="E257" s="23"/>
      <c r="F257" s="31"/>
      <c r="G257" s="32"/>
      <c r="H257" s="54"/>
    </row>
    <row r="258" spans="2:8" ht="15.75" x14ac:dyDescent="0.25">
      <c r="B258" s="1"/>
      <c r="C258" s="1"/>
      <c r="D258" s="108" t="s">
        <v>279</v>
      </c>
      <c r="E258" s="23"/>
      <c r="F258" s="31"/>
      <c r="G258" s="32"/>
      <c r="H258" s="54"/>
    </row>
    <row r="259" spans="2:8" ht="15.75" x14ac:dyDescent="0.25">
      <c r="B259" s="1"/>
      <c r="C259" s="1"/>
      <c r="D259" s="108" t="s">
        <v>280</v>
      </c>
      <c r="E259" s="23"/>
      <c r="F259" s="31"/>
      <c r="G259" s="32"/>
      <c r="H259" s="54"/>
    </row>
    <row r="260" spans="2:8" ht="15.75" x14ac:dyDescent="0.25">
      <c r="B260" s="1"/>
      <c r="C260" s="1"/>
      <c r="D260" s="108" t="s">
        <v>281</v>
      </c>
      <c r="E260" s="23"/>
      <c r="F260" s="31"/>
      <c r="G260" s="32"/>
      <c r="H260" s="54"/>
    </row>
    <row r="261" spans="2:8" ht="15.75" x14ac:dyDescent="0.25">
      <c r="B261" s="1"/>
      <c r="C261" s="1"/>
      <c r="D261" s="108"/>
      <c r="E261" s="23"/>
      <c r="F261" s="31"/>
      <c r="G261" s="32"/>
      <c r="H261" s="54"/>
    </row>
    <row r="262" spans="2:8" ht="15.75" x14ac:dyDescent="0.25">
      <c r="B262" s="1"/>
      <c r="C262" s="1"/>
      <c r="D262" s="108"/>
      <c r="E262" s="23"/>
      <c r="F262" s="31"/>
      <c r="G262" s="32"/>
      <c r="H262" s="54"/>
    </row>
    <row r="263" spans="2:8" x14ac:dyDescent="0.25">
      <c r="B263" s="1"/>
      <c r="C263" s="1"/>
      <c r="D263" s="27"/>
      <c r="E263" s="23"/>
      <c r="F263" s="31"/>
      <c r="G263" s="32"/>
      <c r="H263" s="54"/>
    </row>
    <row r="264" spans="2:8" ht="15.75" x14ac:dyDescent="0.25">
      <c r="B264" s="1"/>
      <c r="C264" s="1"/>
      <c r="D264" s="27"/>
      <c r="E264" s="23"/>
      <c r="F264" s="31"/>
      <c r="G264" s="107" t="s">
        <v>277</v>
      </c>
      <c r="H264" s="54"/>
    </row>
    <row r="265" spans="2:8" ht="15.75" x14ac:dyDescent="0.25">
      <c r="B265" s="1"/>
      <c r="C265" s="1"/>
      <c r="D265" s="27"/>
      <c r="E265" s="23"/>
      <c r="F265" s="31"/>
      <c r="G265" s="107"/>
      <c r="H265" s="54"/>
    </row>
    <row r="266" spans="2:8" x14ac:dyDescent="0.25">
      <c r="B266" s="1"/>
      <c r="C266" s="1"/>
      <c r="D266" s="27"/>
      <c r="E266" s="23"/>
      <c r="F266" s="31"/>
      <c r="G266" s="32"/>
      <c r="H266" s="54"/>
    </row>
    <row r="267" spans="2:8" ht="15.75" x14ac:dyDescent="0.25">
      <c r="B267" s="1"/>
      <c r="C267" s="1"/>
      <c r="D267" s="108" t="s">
        <v>298</v>
      </c>
      <c r="E267" s="23"/>
      <c r="F267" s="31"/>
      <c r="G267" s="32"/>
      <c r="H267" s="54"/>
    </row>
    <row r="268" spans="2:8" ht="15.75" x14ac:dyDescent="0.25">
      <c r="B268" s="1"/>
      <c r="C268" s="1"/>
      <c r="D268" s="108" t="s">
        <v>283</v>
      </c>
      <c r="E268" s="23"/>
      <c r="F268" s="31"/>
      <c r="G268" s="32"/>
      <c r="H268" s="54"/>
    </row>
    <row r="269" spans="2:8" ht="15.75" x14ac:dyDescent="0.25">
      <c r="B269" s="1"/>
      <c r="C269" s="1"/>
      <c r="D269" s="108" t="s">
        <v>284</v>
      </c>
      <c r="E269" s="23"/>
      <c r="F269" s="31"/>
      <c r="G269" s="32"/>
      <c r="H269" s="54"/>
    </row>
    <row r="270" spans="2:8" ht="15.75" x14ac:dyDescent="0.25">
      <c r="B270" s="1"/>
      <c r="C270" s="1"/>
      <c r="D270" s="108" t="s">
        <v>285</v>
      </c>
      <c r="E270" s="23"/>
      <c r="F270" s="31"/>
      <c r="G270" s="32"/>
      <c r="H270" s="54"/>
    </row>
    <row r="271" spans="2:8" ht="15.75" x14ac:dyDescent="0.25">
      <c r="B271" s="1"/>
      <c r="C271" s="1"/>
      <c r="D271" s="108" t="s">
        <v>286</v>
      </c>
      <c r="E271" s="23"/>
      <c r="F271" s="31"/>
      <c r="G271" s="32"/>
      <c r="H271" s="54"/>
    </row>
    <row r="272" spans="2:8" ht="15.75" x14ac:dyDescent="0.25">
      <c r="B272" s="1"/>
      <c r="C272" s="1"/>
      <c r="D272" s="108"/>
      <c r="E272" s="23"/>
      <c r="F272" s="31"/>
      <c r="G272" s="32"/>
      <c r="H272" s="54"/>
    </row>
    <row r="273" spans="2:8" x14ac:dyDescent="0.25">
      <c r="B273" s="1"/>
      <c r="C273" s="1"/>
      <c r="D273" s="27"/>
      <c r="E273" s="23"/>
      <c r="F273" s="31"/>
      <c r="G273" s="32"/>
      <c r="H273" s="54"/>
    </row>
    <row r="274" spans="2:8" x14ac:dyDescent="0.25">
      <c r="B274" s="1"/>
      <c r="C274" s="1"/>
      <c r="D274" s="27"/>
      <c r="E274" s="23"/>
      <c r="F274" s="31"/>
      <c r="G274" s="32"/>
      <c r="H274" s="54"/>
    </row>
    <row r="275" spans="2:8" s="103" customFormat="1" ht="15.75" x14ac:dyDescent="0.25">
      <c r="B275" s="106"/>
      <c r="C275" s="106"/>
      <c r="D275" s="108" t="s">
        <v>310</v>
      </c>
      <c r="E275" s="130"/>
      <c r="F275" s="107"/>
      <c r="G275" s="51"/>
      <c r="H275" s="131"/>
    </row>
    <row r="276" spans="2:8" x14ac:dyDescent="0.25">
      <c r="B276" s="1"/>
      <c r="C276" s="1"/>
      <c r="D276" s="27"/>
      <c r="E276" s="23"/>
      <c r="F276" s="31"/>
      <c r="G276" s="32"/>
      <c r="H276" s="54"/>
    </row>
    <row r="277" spans="2:8" x14ac:dyDescent="0.25">
      <c r="B277" s="1"/>
      <c r="C277" s="1"/>
      <c r="D277" s="27"/>
      <c r="E277" s="23"/>
      <c r="F277" s="31"/>
      <c r="G277" s="32"/>
      <c r="H277" s="54"/>
    </row>
    <row r="278" spans="2:8" ht="15.75" x14ac:dyDescent="0.25">
      <c r="B278" s="1"/>
      <c r="C278" s="1"/>
      <c r="D278" s="27"/>
      <c r="E278" s="23"/>
      <c r="F278" s="31"/>
      <c r="G278" s="107" t="s">
        <v>282</v>
      </c>
      <c r="H278" s="54"/>
    </row>
    <row r="279" spans="2:8" ht="15.75" x14ac:dyDescent="0.25">
      <c r="B279" s="1"/>
      <c r="C279" s="1"/>
      <c r="D279" s="27"/>
      <c r="E279" s="23"/>
      <c r="F279" s="31"/>
      <c r="G279" s="107"/>
      <c r="H279" s="54"/>
    </row>
    <row r="280" spans="2:8" ht="15.75" x14ac:dyDescent="0.25">
      <c r="B280" s="1"/>
      <c r="C280" s="1"/>
      <c r="D280" s="106" t="s">
        <v>308</v>
      </c>
      <c r="E280" s="23"/>
      <c r="F280" s="31"/>
      <c r="G280" s="34"/>
    </row>
    <row r="281" spans="2:8" ht="15.75" x14ac:dyDescent="0.25">
      <c r="B281" s="1"/>
      <c r="C281" s="1"/>
      <c r="D281" s="106" t="s">
        <v>309</v>
      </c>
      <c r="E281" s="23"/>
      <c r="F281" s="31"/>
      <c r="G281" s="34"/>
    </row>
    <row r="282" spans="2:8" x14ac:dyDescent="0.25">
      <c r="B282" s="1"/>
      <c r="C282" s="1"/>
      <c r="D282" s="27"/>
      <c r="E282" s="23"/>
      <c r="F282" s="31"/>
      <c r="G282" s="32"/>
    </row>
    <row r="283" spans="2:8" x14ac:dyDescent="0.25">
      <c r="B283" s="1"/>
      <c r="C283" s="1"/>
      <c r="D283" s="27"/>
      <c r="E283" s="23"/>
      <c r="F283" s="31"/>
      <c r="G283" s="32"/>
    </row>
    <row r="284" spans="2:8" ht="15.75" x14ac:dyDescent="0.25">
      <c r="B284" s="1"/>
      <c r="C284" s="1"/>
      <c r="D284" s="1"/>
      <c r="E284" s="23"/>
      <c r="F284" s="31"/>
      <c r="G284" s="122" t="s">
        <v>192</v>
      </c>
    </row>
    <row r="285" spans="2:8" ht="15.75" x14ac:dyDescent="0.25">
      <c r="B285" s="1"/>
      <c r="C285" s="1"/>
      <c r="D285" s="1"/>
      <c r="E285" s="23"/>
      <c r="F285" s="31"/>
      <c r="G285" s="34"/>
    </row>
    <row r="286" spans="2:8" x14ac:dyDescent="0.25">
      <c r="B286" s="1"/>
      <c r="C286" s="1"/>
      <c r="D286" s="1"/>
      <c r="E286" s="23"/>
      <c r="F286" s="31"/>
      <c r="G286" s="33"/>
    </row>
    <row r="287" spans="2:8" ht="15.75" x14ac:dyDescent="0.25">
      <c r="B287" s="1"/>
      <c r="C287" s="1"/>
      <c r="D287" s="137" t="s">
        <v>125</v>
      </c>
      <c r="E287" s="137"/>
      <c r="F287" s="137"/>
      <c r="G287" s="137"/>
    </row>
    <row r="288" spans="2:8" ht="19.5" thickBot="1" x14ac:dyDescent="0.35">
      <c r="B288" s="1"/>
      <c r="C288" s="1"/>
      <c r="D288" s="1"/>
      <c r="E288" s="2"/>
      <c r="F288" s="35"/>
      <c r="G288" s="2"/>
    </row>
    <row r="289" spans="2:8" x14ac:dyDescent="0.25">
      <c r="B289" s="1"/>
      <c r="C289" s="1"/>
      <c r="D289" s="75" t="s">
        <v>126</v>
      </c>
      <c r="E289" s="76" t="s">
        <v>2</v>
      </c>
      <c r="F289" s="66" t="s">
        <v>2</v>
      </c>
      <c r="G289" s="67" t="s">
        <v>4</v>
      </c>
      <c r="H289" s="144" t="s">
        <v>247</v>
      </c>
    </row>
    <row r="290" spans="2:8" ht="15.75" thickBot="1" x14ac:dyDescent="0.3">
      <c r="B290" s="1"/>
      <c r="C290" s="1"/>
      <c r="D290" s="77" t="s">
        <v>3</v>
      </c>
      <c r="E290" s="78" t="s">
        <v>3</v>
      </c>
      <c r="F290" s="69" t="s">
        <v>3</v>
      </c>
      <c r="G290" s="74"/>
      <c r="H290" s="145"/>
    </row>
    <row r="291" spans="2:8" x14ac:dyDescent="0.25">
      <c r="B291" s="1"/>
      <c r="C291" s="1"/>
      <c r="D291" s="36" t="s">
        <v>127</v>
      </c>
      <c r="E291" s="37"/>
      <c r="F291" s="7"/>
      <c r="G291" s="30"/>
      <c r="H291" s="64"/>
    </row>
    <row r="292" spans="2:8" x14ac:dyDescent="0.25">
      <c r="B292" s="1"/>
      <c r="C292" s="1"/>
      <c r="D292" s="139"/>
      <c r="E292" s="14">
        <v>411</v>
      </c>
      <c r="F292" s="18"/>
      <c r="G292" s="14" t="s">
        <v>47</v>
      </c>
      <c r="H292" s="13">
        <f>H293+H294+H295+H296+H297</f>
        <v>191510</v>
      </c>
    </row>
    <row r="293" spans="2:8" x14ac:dyDescent="0.25">
      <c r="B293" s="1"/>
      <c r="C293" s="1"/>
      <c r="D293" s="140"/>
      <c r="E293" s="142"/>
      <c r="F293" s="18" t="s">
        <v>48</v>
      </c>
      <c r="G293" s="17" t="s">
        <v>49</v>
      </c>
      <c r="H293" s="19">
        <v>132452</v>
      </c>
    </row>
    <row r="294" spans="2:8" x14ac:dyDescent="0.25">
      <c r="B294" s="1"/>
      <c r="C294" s="1"/>
      <c r="D294" s="140"/>
      <c r="E294" s="140"/>
      <c r="F294" s="18" t="s">
        <v>50</v>
      </c>
      <c r="G294" s="17" t="s">
        <v>51</v>
      </c>
      <c r="H294" s="19">
        <v>12455</v>
      </c>
    </row>
    <row r="295" spans="2:8" x14ac:dyDescent="0.25">
      <c r="B295" s="1"/>
      <c r="C295" s="1"/>
      <c r="D295" s="140"/>
      <c r="E295" s="140"/>
      <c r="F295" s="18" t="s">
        <v>52</v>
      </c>
      <c r="G295" s="17" t="s">
        <v>53</v>
      </c>
      <c r="H295" s="19">
        <v>33213</v>
      </c>
    </row>
    <row r="296" spans="2:8" x14ac:dyDescent="0.25">
      <c r="B296" s="1"/>
      <c r="C296" s="1"/>
      <c r="D296" s="140"/>
      <c r="E296" s="140"/>
      <c r="F296" s="18" t="s">
        <v>54</v>
      </c>
      <c r="G296" s="17" t="s">
        <v>55</v>
      </c>
      <c r="H296" s="19">
        <v>11770</v>
      </c>
    </row>
    <row r="297" spans="2:8" x14ac:dyDescent="0.25">
      <c r="B297" s="1"/>
      <c r="C297" s="1"/>
      <c r="D297" s="140"/>
      <c r="E297" s="141"/>
      <c r="F297" s="18" t="s">
        <v>56</v>
      </c>
      <c r="G297" s="17" t="s">
        <v>57</v>
      </c>
      <c r="H297" s="19">
        <v>1620</v>
      </c>
    </row>
    <row r="298" spans="2:8" x14ac:dyDescent="0.25">
      <c r="B298" s="1"/>
      <c r="C298" s="1"/>
      <c r="D298" s="140"/>
      <c r="E298" s="14">
        <v>413</v>
      </c>
      <c r="F298" s="18"/>
      <c r="G298" s="14" t="s">
        <v>61</v>
      </c>
      <c r="H298" s="13">
        <f>H299+H301+H300</f>
        <v>8000</v>
      </c>
    </row>
    <row r="299" spans="2:8" x14ac:dyDescent="0.25">
      <c r="B299" s="1"/>
      <c r="C299" s="1"/>
      <c r="D299" s="140"/>
      <c r="E299" s="142"/>
      <c r="F299" s="18" t="s">
        <v>62</v>
      </c>
      <c r="G299" s="17" t="s">
        <v>63</v>
      </c>
      <c r="H299" s="19">
        <v>3000</v>
      </c>
    </row>
    <row r="300" spans="2:8" x14ac:dyDescent="0.25">
      <c r="B300" s="1"/>
      <c r="C300" s="1"/>
      <c r="D300" s="140"/>
      <c r="E300" s="140"/>
      <c r="F300" s="18" t="s">
        <v>244</v>
      </c>
      <c r="G300" s="17" t="s">
        <v>245</v>
      </c>
      <c r="H300" s="19">
        <v>2000</v>
      </c>
    </row>
    <row r="301" spans="2:8" x14ac:dyDescent="0.25">
      <c r="B301" s="1"/>
      <c r="C301" s="1"/>
      <c r="D301" s="140"/>
      <c r="E301" s="141"/>
      <c r="F301" s="18" t="s">
        <v>66</v>
      </c>
      <c r="G301" s="17" t="s">
        <v>128</v>
      </c>
      <c r="H301" s="19">
        <v>3000</v>
      </c>
    </row>
    <row r="302" spans="2:8" x14ac:dyDescent="0.25">
      <c r="B302" s="1"/>
      <c r="C302" s="1"/>
      <c r="D302" s="140"/>
      <c r="E302" s="14">
        <v>414</v>
      </c>
      <c r="F302" s="18"/>
      <c r="G302" s="14" t="s">
        <v>68</v>
      </c>
      <c r="H302" s="13">
        <f>H303+H304+H306+H307+H308+H305</f>
        <v>20000</v>
      </c>
    </row>
    <row r="303" spans="2:8" ht="15" customHeight="1" x14ac:dyDescent="0.25">
      <c r="B303" s="1"/>
      <c r="C303" s="1"/>
      <c r="D303" s="140"/>
      <c r="E303" s="142"/>
      <c r="F303" s="18" t="s">
        <v>69</v>
      </c>
      <c r="G303" s="17" t="s">
        <v>70</v>
      </c>
      <c r="H303" s="19">
        <v>3500</v>
      </c>
    </row>
    <row r="304" spans="2:8" ht="14.25" customHeight="1" x14ac:dyDescent="0.25">
      <c r="B304" s="1"/>
      <c r="C304" s="1"/>
      <c r="D304" s="140"/>
      <c r="E304" s="140"/>
      <c r="F304" s="18" t="s">
        <v>71</v>
      </c>
      <c r="G304" s="17" t="s">
        <v>72</v>
      </c>
      <c r="H304" s="19">
        <v>2000</v>
      </c>
    </row>
    <row r="305" spans="2:8" x14ac:dyDescent="0.25">
      <c r="B305" s="1"/>
      <c r="C305" s="1"/>
      <c r="D305" s="140"/>
      <c r="E305" s="140"/>
      <c r="F305" s="18" t="s">
        <v>71</v>
      </c>
      <c r="G305" s="17" t="s">
        <v>248</v>
      </c>
      <c r="H305" s="19">
        <v>7000</v>
      </c>
    </row>
    <row r="306" spans="2:8" x14ac:dyDescent="0.25">
      <c r="B306" s="1"/>
      <c r="C306" s="1"/>
      <c r="D306" s="140"/>
      <c r="E306" s="140"/>
      <c r="F306" s="18" t="s">
        <v>73</v>
      </c>
      <c r="G306" s="17" t="s">
        <v>240</v>
      </c>
      <c r="H306" s="19">
        <v>2500</v>
      </c>
    </row>
    <row r="307" spans="2:8" x14ac:dyDescent="0.25">
      <c r="B307" s="1"/>
      <c r="C307" s="1"/>
      <c r="D307" s="140"/>
      <c r="E307" s="140"/>
      <c r="F307" s="18" t="s">
        <v>228</v>
      </c>
      <c r="G307" s="17" t="s">
        <v>221</v>
      </c>
      <c r="H307" s="19">
        <v>4000</v>
      </c>
    </row>
    <row r="308" spans="2:8" x14ac:dyDescent="0.25">
      <c r="B308" s="1"/>
      <c r="C308" s="1"/>
      <c r="D308" s="140"/>
      <c r="E308" s="141"/>
      <c r="F308" s="18" t="s">
        <v>77</v>
      </c>
      <c r="G308" s="17" t="s">
        <v>222</v>
      </c>
      <c r="H308" s="19">
        <v>1000</v>
      </c>
    </row>
    <row r="309" spans="2:8" x14ac:dyDescent="0.25">
      <c r="B309" s="1"/>
      <c r="C309" s="1"/>
      <c r="D309" s="140"/>
      <c r="E309" s="14">
        <v>415</v>
      </c>
      <c r="F309" s="18"/>
      <c r="G309" s="14" t="s">
        <v>79</v>
      </c>
      <c r="H309" s="13">
        <f>H310+H311</f>
        <v>2500</v>
      </c>
    </row>
    <row r="310" spans="2:8" x14ac:dyDescent="0.25">
      <c r="B310" s="1"/>
      <c r="C310" s="1"/>
      <c r="D310" s="140"/>
      <c r="E310" s="142"/>
      <c r="F310" s="18" t="s">
        <v>82</v>
      </c>
      <c r="G310" s="17" t="s">
        <v>129</v>
      </c>
      <c r="H310" s="19">
        <v>1000</v>
      </c>
    </row>
    <row r="311" spans="2:8" x14ac:dyDescent="0.25">
      <c r="B311" s="1"/>
      <c r="C311" s="1"/>
      <c r="D311" s="140"/>
      <c r="E311" s="141"/>
      <c r="F311" s="18" t="s">
        <v>82</v>
      </c>
      <c r="G311" s="17" t="s">
        <v>130</v>
      </c>
      <c r="H311" s="19">
        <v>1500</v>
      </c>
    </row>
    <row r="312" spans="2:8" x14ac:dyDescent="0.25">
      <c r="B312" s="1"/>
      <c r="C312" s="1"/>
      <c r="D312" s="140"/>
      <c r="E312" s="14">
        <v>419</v>
      </c>
      <c r="F312" s="18"/>
      <c r="G312" s="14" t="s">
        <v>89</v>
      </c>
      <c r="H312" s="13">
        <f>H313+H314</f>
        <v>5500</v>
      </c>
    </row>
    <row r="313" spans="2:8" x14ac:dyDescent="0.25">
      <c r="B313" s="1"/>
      <c r="C313" s="1"/>
      <c r="D313" s="140"/>
      <c r="E313" s="142"/>
      <c r="F313" s="18" t="s">
        <v>92</v>
      </c>
      <c r="G313" s="17" t="s">
        <v>89</v>
      </c>
      <c r="H313" s="19">
        <v>4500</v>
      </c>
    </row>
    <row r="314" spans="2:8" x14ac:dyDescent="0.25">
      <c r="B314" s="1"/>
      <c r="C314" s="1"/>
      <c r="D314" s="140"/>
      <c r="E314" s="141"/>
      <c r="F314" s="18" t="s">
        <v>92</v>
      </c>
      <c r="G314" s="17" t="s">
        <v>224</v>
      </c>
      <c r="H314" s="19">
        <v>1000</v>
      </c>
    </row>
    <row r="315" spans="2:8" x14ac:dyDescent="0.25">
      <c r="B315" s="1"/>
      <c r="C315" s="1"/>
      <c r="D315" s="140"/>
      <c r="E315" s="14">
        <v>431</v>
      </c>
      <c r="F315" s="18"/>
      <c r="G315" s="14" t="s">
        <v>131</v>
      </c>
      <c r="H315" s="13">
        <f>H316+H317+H318+H319+H320+H321</f>
        <v>133000</v>
      </c>
    </row>
    <row r="316" spans="2:8" x14ac:dyDescent="0.25">
      <c r="B316" s="1"/>
      <c r="C316" s="1"/>
      <c r="D316" s="140"/>
      <c r="E316" s="143"/>
      <c r="F316" s="18" t="s">
        <v>100</v>
      </c>
      <c r="G316" s="17" t="s">
        <v>132</v>
      </c>
      <c r="H316" s="19">
        <v>8000</v>
      </c>
    </row>
    <row r="317" spans="2:8" x14ac:dyDescent="0.25">
      <c r="B317" s="1"/>
      <c r="C317" s="1"/>
      <c r="D317" s="140"/>
      <c r="E317" s="140"/>
      <c r="F317" s="18" t="s">
        <v>103</v>
      </c>
      <c r="G317" s="17" t="s">
        <v>133</v>
      </c>
      <c r="H317" s="19">
        <v>15000</v>
      </c>
    </row>
    <row r="318" spans="2:8" x14ac:dyDescent="0.25">
      <c r="B318" s="1"/>
      <c r="C318" s="1"/>
      <c r="D318" s="140"/>
      <c r="E318" s="140"/>
      <c r="F318" s="18" t="s">
        <v>104</v>
      </c>
      <c r="G318" s="17" t="s">
        <v>134</v>
      </c>
      <c r="H318" s="19">
        <v>85000</v>
      </c>
    </row>
    <row r="319" spans="2:8" x14ac:dyDescent="0.25">
      <c r="B319" s="1"/>
      <c r="C319" s="1"/>
      <c r="D319" s="140"/>
      <c r="E319" s="140"/>
      <c r="F319" s="18" t="s">
        <v>105</v>
      </c>
      <c r="G319" s="17" t="s">
        <v>135</v>
      </c>
      <c r="H319" s="19">
        <v>15000</v>
      </c>
    </row>
    <row r="320" spans="2:8" x14ac:dyDescent="0.25">
      <c r="B320" s="1"/>
      <c r="C320" s="1"/>
      <c r="D320" s="140"/>
      <c r="E320" s="140"/>
      <c r="F320" s="18" t="s">
        <v>105</v>
      </c>
      <c r="G320" s="17" t="s">
        <v>136</v>
      </c>
      <c r="H320" s="19">
        <v>2000</v>
      </c>
    </row>
    <row r="321" spans="2:8" s="90" customFormat="1" x14ac:dyDescent="0.25">
      <c r="B321" s="2"/>
      <c r="C321" s="2"/>
      <c r="D321" s="140"/>
      <c r="E321" s="141"/>
      <c r="F321" s="18" t="s">
        <v>105</v>
      </c>
      <c r="G321" s="17" t="s">
        <v>315</v>
      </c>
      <c r="H321" s="19">
        <v>8000</v>
      </c>
    </row>
    <row r="322" spans="2:8" s="90" customFormat="1" x14ac:dyDescent="0.25">
      <c r="B322" s="2"/>
      <c r="C322" s="2"/>
      <c r="D322" s="140"/>
      <c r="E322" s="14">
        <v>463</v>
      </c>
      <c r="F322" s="18"/>
      <c r="G322" s="14" t="s">
        <v>121</v>
      </c>
      <c r="H322" s="13">
        <f>H323</f>
        <v>90000</v>
      </c>
    </row>
    <row r="323" spans="2:8" x14ac:dyDescent="0.25">
      <c r="B323" s="1"/>
      <c r="C323" s="1"/>
      <c r="D323" s="140"/>
      <c r="E323" s="17"/>
      <c r="F323" s="18" t="s">
        <v>207</v>
      </c>
      <c r="G323" s="39" t="s">
        <v>121</v>
      </c>
      <c r="H323" s="19">
        <v>90000</v>
      </c>
    </row>
    <row r="324" spans="2:8" x14ac:dyDescent="0.25">
      <c r="B324" s="1"/>
      <c r="C324" s="1"/>
      <c r="D324" s="140"/>
      <c r="E324" s="14">
        <v>471</v>
      </c>
      <c r="F324" s="18"/>
      <c r="G324" s="98" t="s">
        <v>122</v>
      </c>
      <c r="H324" s="13">
        <f>H325</f>
        <v>80000</v>
      </c>
    </row>
    <row r="325" spans="2:8" x14ac:dyDescent="0.25">
      <c r="B325" s="1"/>
      <c r="C325" s="1"/>
      <c r="D325" s="140"/>
      <c r="E325" s="17"/>
      <c r="F325" s="18" t="s">
        <v>208</v>
      </c>
      <c r="G325" s="17" t="s">
        <v>122</v>
      </c>
      <c r="H325" s="19">
        <v>80000</v>
      </c>
    </row>
    <row r="326" spans="2:8" x14ac:dyDescent="0.25">
      <c r="B326" s="1"/>
      <c r="C326" s="1"/>
      <c r="D326" s="140"/>
      <c r="E326" s="14">
        <v>472</v>
      </c>
      <c r="F326" s="18"/>
      <c r="G326" s="98" t="s">
        <v>123</v>
      </c>
      <c r="H326" s="13">
        <f>H327</f>
        <v>20000</v>
      </c>
    </row>
    <row r="327" spans="2:8" x14ac:dyDescent="0.25">
      <c r="B327" s="1"/>
      <c r="C327" s="1"/>
      <c r="D327" s="140"/>
      <c r="E327" s="17"/>
      <c r="F327" s="18" t="s">
        <v>209</v>
      </c>
      <c r="G327" s="17" t="s">
        <v>123</v>
      </c>
      <c r="H327" s="19">
        <v>20000</v>
      </c>
    </row>
    <row r="328" spans="2:8" x14ac:dyDescent="0.25">
      <c r="B328" s="1"/>
      <c r="C328" s="1"/>
      <c r="D328" s="141"/>
      <c r="E328" s="17"/>
      <c r="F328" s="18"/>
      <c r="G328" s="14" t="s">
        <v>137</v>
      </c>
      <c r="H328" s="13">
        <f>H292+H298+H302+H309++H312+H315+H322+H324+H326</f>
        <v>550510</v>
      </c>
    </row>
    <row r="329" spans="2:8" x14ac:dyDescent="0.25">
      <c r="B329" s="1"/>
      <c r="C329" s="1"/>
      <c r="D329" s="27"/>
      <c r="E329" s="23"/>
      <c r="F329" s="31"/>
      <c r="G329" s="33"/>
    </row>
    <row r="330" spans="2:8" x14ac:dyDescent="0.25">
      <c r="B330" s="1"/>
      <c r="C330" s="1"/>
      <c r="D330" s="27"/>
      <c r="E330" s="23"/>
      <c r="F330" s="31"/>
      <c r="G330" s="33"/>
    </row>
    <row r="331" spans="2:8" x14ac:dyDescent="0.25">
      <c r="B331" s="1"/>
      <c r="C331" s="1"/>
      <c r="D331" s="27"/>
      <c r="E331" s="23"/>
      <c r="F331" s="31"/>
      <c r="G331" s="33"/>
    </row>
    <row r="332" spans="2:8" x14ac:dyDescent="0.25">
      <c r="B332" s="1"/>
      <c r="C332" s="1"/>
      <c r="D332" s="27"/>
      <c r="E332" s="23"/>
      <c r="F332" s="31"/>
      <c r="G332" s="33"/>
    </row>
    <row r="333" spans="2:8" ht="15.75" x14ac:dyDescent="0.25">
      <c r="B333" s="1"/>
      <c r="C333" s="1"/>
      <c r="D333" s="137" t="s">
        <v>195</v>
      </c>
      <c r="E333" s="137"/>
      <c r="F333" s="137"/>
      <c r="G333" s="137"/>
    </row>
    <row r="334" spans="2:8" ht="16.5" thickBot="1" x14ac:dyDescent="0.3">
      <c r="B334" s="1"/>
      <c r="C334" s="1"/>
      <c r="D334" s="118"/>
      <c r="E334" s="118"/>
      <c r="F334" s="118"/>
      <c r="G334" s="118"/>
    </row>
    <row r="335" spans="2:8" x14ac:dyDescent="0.25">
      <c r="B335" s="1"/>
      <c r="C335" s="1"/>
      <c r="D335" s="75" t="s">
        <v>126</v>
      </c>
      <c r="E335" s="76" t="s">
        <v>2</v>
      </c>
      <c r="F335" s="66" t="s">
        <v>2</v>
      </c>
      <c r="G335" s="67" t="s">
        <v>4</v>
      </c>
      <c r="H335" s="144" t="s">
        <v>247</v>
      </c>
    </row>
    <row r="336" spans="2:8" s="90" customFormat="1" ht="15.75" thickBot="1" x14ac:dyDescent="0.3">
      <c r="B336" s="2"/>
      <c r="C336" s="2"/>
      <c r="D336" s="77" t="s">
        <v>3</v>
      </c>
      <c r="E336" s="78" t="s">
        <v>3</v>
      </c>
      <c r="F336" s="69" t="s">
        <v>3</v>
      </c>
      <c r="G336" s="74"/>
      <c r="H336" s="145"/>
    </row>
    <row r="337" spans="2:8" x14ac:dyDescent="0.25">
      <c r="B337" s="1"/>
      <c r="C337" s="1"/>
      <c r="D337" s="36" t="s">
        <v>138</v>
      </c>
      <c r="E337" s="37"/>
      <c r="F337" s="7"/>
      <c r="G337" s="30"/>
      <c r="H337" s="79"/>
    </row>
    <row r="338" spans="2:8" x14ac:dyDescent="0.25">
      <c r="B338" s="1"/>
      <c r="C338" s="1"/>
      <c r="D338" s="139"/>
      <c r="E338" s="14">
        <v>411</v>
      </c>
      <c r="F338" s="18"/>
      <c r="G338" s="14" t="s">
        <v>47</v>
      </c>
      <c r="H338" s="13">
        <f>H339+H340+H341+H342+H343</f>
        <v>87235</v>
      </c>
    </row>
    <row r="339" spans="2:8" x14ac:dyDescent="0.25">
      <c r="B339" s="1"/>
      <c r="C339" s="1"/>
      <c r="D339" s="140"/>
      <c r="E339" s="142"/>
      <c r="F339" s="18" t="s">
        <v>48</v>
      </c>
      <c r="G339" s="17" t="s">
        <v>49</v>
      </c>
      <c r="H339" s="19">
        <v>60423</v>
      </c>
    </row>
    <row r="340" spans="2:8" x14ac:dyDescent="0.25">
      <c r="B340" s="1"/>
      <c r="C340" s="1"/>
      <c r="D340" s="140"/>
      <c r="E340" s="140"/>
      <c r="F340" s="18" t="s">
        <v>50</v>
      </c>
      <c r="G340" s="17" t="s">
        <v>51</v>
      </c>
      <c r="H340" s="19">
        <v>5682</v>
      </c>
    </row>
    <row r="341" spans="2:8" x14ac:dyDescent="0.25">
      <c r="B341" s="1"/>
      <c r="C341" s="1"/>
      <c r="D341" s="140"/>
      <c r="E341" s="140"/>
      <c r="F341" s="18" t="s">
        <v>52</v>
      </c>
      <c r="G341" s="17" t="s">
        <v>53</v>
      </c>
      <c r="H341" s="19">
        <v>15151</v>
      </c>
    </row>
    <row r="342" spans="2:8" x14ac:dyDescent="0.25">
      <c r="B342" s="1"/>
      <c r="C342" s="1"/>
      <c r="D342" s="140"/>
      <c r="E342" s="140"/>
      <c r="F342" s="18" t="s">
        <v>54</v>
      </c>
      <c r="G342" s="17" t="s">
        <v>55</v>
      </c>
      <c r="H342" s="19">
        <v>5240</v>
      </c>
    </row>
    <row r="343" spans="2:8" x14ac:dyDescent="0.25">
      <c r="B343" s="1"/>
      <c r="C343" s="1"/>
      <c r="D343" s="140"/>
      <c r="E343" s="141"/>
      <c r="F343" s="18" t="s">
        <v>56</v>
      </c>
      <c r="G343" s="17" t="s">
        <v>57</v>
      </c>
      <c r="H343" s="19">
        <v>739</v>
      </c>
    </row>
    <row r="344" spans="2:8" x14ac:dyDescent="0.25">
      <c r="B344" s="1"/>
      <c r="C344" s="1"/>
      <c r="D344" s="140"/>
      <c r="E344" s="14">
        <v>412</v>
      </c>
      <c r="F344" s="18"/>
      <c r="G344" s="14" t="s">
        <v>58</v>
      </c>
      <c r="H344" s="13">
        <f>H345</f>
        <v>66041</v>
      </c>
    </row>
    <row r="345" spans="2:8" x14ac:dyDescent="0.25">
      <c r="B345" s="1"/>
      <c r="C345" s="1"/>
      <c r="D345" s="140"/>
      <c r="E345" s="17"/>
      <c r="F345" s="18" t="s">
        <v>59</v>
      </c>
      <c r="G345" s="17" t="s">
        <v>60</v>
      </c>
      <c r="H345" s="57">
        <v>66041</v>
      </c>
    </row>
    <row r="346" spans="2:8" x14ac:dyDescent="0.25">
      <c r="B346" s="1"/>
      <c r="C346" s="1"/>
      <c r="D346" s="140"/>
      <c r="E346" s="14">
        <v>413</v>
      </c>
      <c r="F346" s="18"/>
      <c r="G346" s="14" t="s">
        <v>61</v>
      </c>
      <c r="H346" s="13">
        <f>H347+H348</f>
        <v>5000</v>
      </c>
    </row>
    <row r="347" spans="2:8" x14ac:dyDescent="0.25">
      <c r="B347" s="1"/>
      <c r="C347" s="1"/>
      <c r="D347" s="140"/>
      <c r="E347" s="142"/>
      <c r="F347" s="18" t="s">
        <v>62</v>
      </c>
      <c r="G347" s="17" t="s">
        <v>63</v>
      </c>
      <c r="H347" s="19">
        <v>3500</v>
      </c>
    </row>
    <row r="348" spans="2:8" x14ac:dyDescent="0.25">
      <c r="B348" s="1"/>
      <c r="C348" s="1"/>
      <c r="D348" s="140"/>
      <c r="E348" s="141"/>
      <c r="F348" s="18" t="s">
        <v>66</v>
      </c>
      <c r="G348" s="17" t="s">
        <v>67</v>
      </c>
      <c r="H348" s="19">
        <v>1500</v>
      </c>
    </row>
    <row r="349" spans="2:8" ht="15" customHeight="1" x14ac:dyDescent="0.25">
      <c r="B349" s="1"/>
      <c r="C349" s="1"/>
      <c r="D349" s="140"/>
      <c r="E349" s="14">
        <v>414</v>
      </c>
      <c r="F349" s="18"/>
      <c r="G349" s="14" t="s">
        <v>68</v>
      </c>
      <c r="H349" s="13">
        <f>H350+H351+H354+H352+H355+H353</f>
        <v>12000</v>
      </c>
    </row>
    <row r="350" spans="2:8" ht="16.5" customHeight="1" x14ac:dyDescent="0.25">
      <c r="B350" s="1"/>
      <c r="C350" s="1"/>
      <c r="D350" s="140"/>
      <c r="E350" s="142"/>
      <c r="F350" s="18" t="s">
        <v>69</v>
      </c>
      <c r="G350" s="17" t="s">
        <v>70</v>
      </c>
      <c r="H350" s="19">
        <v>2000</v>
      </c>
    </row>
    <row r="351" spans="2:8" x14ac:dyDescent="0.25">
      <c r="B351" s="1"/>
      <c r="C351" s="1"/>
      <c r="D351" s="140"/>
      <c r="E351" s="140"/>
      <c r="F351" s="18" t="s">
        <v>71</v>
      </c>
      <c r="G351" s="17" t="s">
        <v>72</v>
      </c>
      <c r="H351" s="19">
        <v>2000</v>
      </c>
    </row>
    <row r="352" spans="2:8" x14ac:dyDescent="0.25">
      <c r="B352" s="1"/>
      <c r="C352" s="1"/>
      <c r="D352" s="140"/>
      <c r="E352" s="140"/>
      <c r="F352" s="18" t="s">
        <v>71</v>
      </c>
      <c r="G352" s="17" t="s">
        <v>220</v>
      </c>
      <c r="H352" s="19">
        <v>2000</v>
      </c>
    </row>
    <row r="353" spans="2:8" x14ac:dyDescent="0.25">
      <c r="B353" s="1"/>
      <c r="C353" s="1"/>
      <c r="D353" s="140"/>
      <c r="E353" s="140"/>
      <c r="F353" s="18" t="s">
        <v>71</v>
      </c>
      <c r="G353" s="17" t="s">
        <v>229</v>
      </c>
      <c r="H353" s="19">
        <v>2000</v>
      </c>
    </row>
    <row r="354" spans="2:8" x14ac:dyDescent="0.25">
      <c r="B354" s="1"/>
      <c r="C354" s="1"/>
      <c r="D354" s="140"/>
      <c r="E354" s="140"/>
      <c r="F354" s="18" t="s">
        <v>73</v>
      </c>
      <c r="G354" s="17" t="s">
        <v>241</v>
      </c>
      <c r="H354" s="19">
        <v>1500</v>
      </c>
    </row>
    <row r="355" spans="2:8" x14ac:dyDescent="0.25">
      <c r="B355" s="1"/>
      <c r="C355" s="1"/>
      <c r="D355" s="140"/>
      <c r="E355" s="141"/>
      <c r="F355" s="18" t="s">
        <v>77</v>
      </c>
      <c r="G355" s="17" t="s">
        <v>223</v>
      </c>
      <c r="H355" s="19">
        <v>2500</v>
      </c>
    </row>
    <row r="356" spans="2:8" x14ac:dyDescent="0.25">
      <c r="B356" s="1"/>
      <c r="C356" s="1"/>
      <c r="D356" s="140"/>
      <c r="E356" s="14">
        <v>415</v>
      </c>
      <c r="F356" s="18"/>
      <c r="G356" s="14" t="s">
        <v>79</v>
      </c>
      <c r="H356" s="13">
        <f>H357+H358</f>
        <v>1500</v>
      </c>
    </row>
    <row r="357" spans="2:8" x14ac:dyDescent="0.25">
      <c r="B357" s="1"/>
      <c r="C357" s="1"/>
      <c r="D357" s="140"/>
      <c r="E357" s="142"/>
      <c r="F357" s="18" t="s">
        <v>82</v>
      </c>
      <c r="G357" s="17" t="s">
        <v>129</v>
      </c>
      <c r="H357" s="19">
        <v>500</v>
      </c>
    </row>
    <row r="358" spans="2:8" x14ac:dyDescent="0.25">
      <c r="B358" s="1"/>
      <c r="C358" s="1"/>
      <c r="D358" s="140"/>
      <c r="E358" s="141"/>
      <c r="F358" s="18" t="s">
        <v>82</v>
      </c>
      <c r="G358" s="49" t="s">
        <v>130</v>
      </c>
      <c r="H358" s="19">
        <v>1000</v>
      </c>
    </row>
    <row r="359" spans="2:8" x14ac:dyDescent="0.25">
      <c r="B359" s="1"/>
      <c r="C359" s="1"/>
      <c r="D359" s="140"/>
      <c r="E359" s="14">
        <v>419</v>
      </c>
      <c r="F359" s="18"/>
      <c r="G359" s="40" t="s">
        <v>89</v>
      </c>
      <c r="H359" s="13">
        <f>H360+H361+H362+H363</f>
        <v>69600</v>
      </c>
    </row>
    <row r="360" spans="2:8" x14ac:dyDescent="0.25">
      <c r="B360" s="1"/>
      <c r="C360" s="1"/>
      <c r="D360" s="140"/>
      <c r="E360" s="142"/>
      <c r="F360" s="18" t="s">
        <v>92</v>
      </c>
      <c r="G360" s="30" t="s">
        <v>139</v>
      </c>
      <c r="H360" s="19">
        <v>7000</v>
      </c>
    </row>
    <row r="361" spans="2:8" x14ac:dyDescent="0.25">
      <c r="B361" s="1"/>
      <c r="C361" s="1"/>
      <c r="D361" s="140"/>
      <c r="E361" s="140"/>
      <c r="F361" s="18" t="s">
        <v>92</v>
      </c>
      <c r="G361" s="30" t="s">
        <v>140</v>
      </c>
      <c r="H361" s="19">
        <v>3600</v>
      </c>
    </row>
    <row r="362" spans="2:8" x14ac:dyDescent="0.25">
      <c r="B362" s="1"/>
      <c r="C362" s="1"/>
      <c r="D362" s="140"/>
      <c r="E362" s="140"/>
      <c r="F362" s="18" t="s">
        <v>92</v>
      </c>
      <c r="G362" s="30" t="s">
        <v>224</v>
      </c>
      <c r="H362" s="19">
        <v>1000</v>
      </c>
    </row>
    <row r="363" spans="2:8" x14ac:dyDescent="0.25">
      <c r="B363" s="1"/>
      <c r="C363" s="1"/>
      <c r="D363" s="140"/>
      <c r="E363" s="141"/>
      <c r="F363" s="18" t="s">
        <v>92</v>
      </c>
      <c r="G363" s="30" t="s">
        <v>243</v>
      </c>
      <c r="H363" s="19">
        <v>58000</v>
      </c>
    </row>
    <row r="364" spans="2:8" x14ac:dyDescent="0.25">
      <c r="B364" s="1"/>
      <c r="C364" s="1"/>
      <c r="D364" s="140"/>
      <c r="E364" s="14">
        <v>431</v>
      </c>
      <c r="F364" s="18"/>
      <c r="G364" s="40" t="s">
        <v>131</v>
      </c>
      <c r="H364" s="13">
        <f>H365+H366</f>
        <v>82378.62000000001</v>
      </c>
    </row>
    <row r="365" spans="2:8" x14ac:dyDescent="0.25">
      <c r="B365" s="1"/>
      <c r="C365" s="1"/>
      <c r="D365" s="140"/>
      <c r="E365" s="142"/>
      <c r="F365" s="18" t="s">
        <v>103</v>
      </c>
      <c r="G365" s="30" t="s">
        <v>141</v>
      </c>
      <c r="H365" s="19">
        <v>74889.66</v>
      </c>
    </row>
    <row r="366" spans="2:8" x14ac:dyDescent="0.25">
      <c r="B366" s="1"/>
      <c r="C366" s="1"/>
      <c r="D366" s="140"/>
      <c r="E366" s="141"/>
      <c r="F366" s="7" t="s">
        <v>103</v>
      </c>
      <c r="G366" s="30" t="s">
        <v>202</v>
      </c>
      <c r="H366" s="19">
        <v>7488.96</v>
      </c>
    </row>
    <row r="367" spans="2:8" x14ac:dyDescent="0.25">
      <c r="B367" s="1"/>
      <c r="C367" s="1"/>
      <c r="D367" s="140"/>
      <c r="E367" s="40">
        <v>463</v>
      </c>
      <c r="F367" s="7"/>
      <c r="G367" s="40" t="s">
        <v>121</v>
      </c>
      <c r="H367" s="13">
        <f>H368</f>
        <v>62030.46</v>
      </c>
    </row>
    <row r="368" spans="2:8" x14ac:dyDescent="0.25">
      <c r="B368" s="1"/>
      <c r="C368" s="1"/>
      <c r="D368" s="140"/>
      <c r="E368" s="30"/>
      <c r="F368" s="7" t="s">
        <v>207</v>
      </c>
      <c r="G368" s="49" t="s">
        <v>121</v>
      </c>
      <c r="H368" s="19">
        <v>62030.46</v>
      </c>
    </row>
    <row r="369" spans="2:8" x14ac:dyDescent="0.25">
      <c r="B369" s="1"/>
      <c r="C369" s="1"/>
      <c r="D369" s="141"/>
      <c r="E369" s="30"/>
      <c r="F369" s="7"/>
      <c r="G369" s="40" t="s">
        <v>137</v>
      </c>
      <c r="H369" s="13">
        <f>H338+H344+H346+H349++H356+H359+H364+H367</f>
        <v>385785.08</v>
      </c>
    </row>
    <row r="370" spans="2:8" x14ac:dyDescent="0.25">
      <c r="B370" s="1"/>
      <c r="C370" s="1"/>
      <c r="D370" s="27"/>
      <c r="E370" s="23"/>
      <c r="F370" s="31"/>
      <c r="G370" s="33"/>
      <c r="H370" s="54"/>
    </row>
    <row r="371" spans="2:8" x14ac:dyDescent="0.25">
      <c r="B371" s="1"/>
      <c r="C371" s="1"/>
      <c r="D371" s="27"/>
      <c r="E371" s="23"/>
      <c r="F371" s="31"/>
      <c r="G371" s="33"/>
      <c r="H371" s="54"/>
    </row>
    <row r="372" spans="2:8" x14ac:dyDescent="0.25">
      <c r="B372" s="1"/>
      <c r="C372" s="1"/>
      <c r="D372" s="27"/>
      <c r="E372" s="23"/>
      <c r="F372" s="31"/>
      <c r="G372" s="33"/>
      <c r="H372" s="54"/>
    </row>
    <row r="373" spans="2:8" x14ac:dyDescent="0.25">
      <c r="B373" s="1"/>
      <c r="C373" s="1"/>
      <c r="D373" s="27"/>
      <c r="E373" s="23"/>
      <c r="F373" s="31"/>
      <c r="G373" s="33"/>
      <c r="H373" s="54"/>
    </row>
    <row r="374" spans="2:8" s="90" customFormat="1" x14ac:dyDescent="0.25">
      <c r="B374" s="2"/>
      <c r="C374" s="2"/>
      <c r="D374" s="27"/>
      <c r="E374" s="23"/>
      <c r="F374" s="31"/>
      <c r="G374" s="33"/>
      <c r="H374" s="54"/>
    </row>
    <row r="375" spans="2:8" s="90" customFormat="1" x14ac:dyDescent="0.25">
      <c r="B375" s="2"/>
      <c r="C375" s="2"/>
      <c r="D375" s="27"/>
      <c r="E375" s="23"/>
      <c r="F375" s="31"/>
      <c r="G375" s="33"/>
      <c r="H375" s="54"/>
    </row>
    <row r="376" spans="2:8" x14ac:dyDescent="0.25">
      <c r="B376" s="1"/>
      <c r="C376" s="1"/>
      <c r="D376" s="27"/>
      <c r="E376" s="23"/>
      <c r="F376" s="31"/>
      <c r="G376" s="33"/>
      <c r="H376" s="54"/>
    </row>
    <row r="377" spans="2:8" x14ac:dyDescent="0.25">
      <c r="B377" s="1"/>
      <c r="C377" s="1"/>
      <c r="D377" s="27"/>
      <c r="E377" s="23"/>
      <c r="F377" s="31"/>
      <c r="G377" s="33"/>
      <c r="H377" s="54"/>
    </row>
    <row r="378" spans="2:8" x14ac:dyDescent="0.25">
      <c r="B378" s="1"/>
      <c r="C378" s="1"/>
      <c r="D378" s="27"/>
      <c r="E378" s="23"/>
      <c r="F378" s="31"/>
      <c r="G378" s="33"/>
      <c r="H378" s="54"/>
    </row>
    <row r="379" spans="2:8" x14ac:dyDescent="0.25">
      <c r="B379" s="1"/>
      <c r="C379" s="1"/>
      <c r="D379" s="27"/>
      <c r="E379" s="23"/>
      <c r="F379" s="31"/>
      <c r="G379" s="33"/>
      <c r="H379" s="54"/>
    </row>
    <row r="380" spans="2:8" x14ac:dyDescent="0.25">
      <c r="B380" s="1"/>
      <c r="C380" s="1"/>
      <c r="D380" s="27"/>
      <c r="E380" s="23"/>
      <c r="F380" s="31"/>
      <c r="G380" s="33"/>
      <c r="H380" s="54"/>
    </row>
    <row r="381" spans="2:8" x14ac:dyDescent="0.25">
      <c r="B381" s="1"/>
      <c r="C381" s="1"/>
      <c r="D381" s="27"/>
      <c r="E381" s="23"/>
      <c r="F381" s="31"/>
      <c r="G381" s="33"/>
      <c r="H381" s="54"/>
    </row>
    <row r="382" spans="2:8" x14ac:dyDescent="0.25">
      <c r="B382" s="1"/>
      <c r="C382" s="1"/>
      <c r="D382" s="27"/>
      <c r="E382" s="23"/>
      <c r="F382" s="31"/>
      <c r="G382" s="33"/>
      <c r="H382" s="54"/>
    </row>
    <row r="383" spans="2:8" x14ac:dyDescent="0.25">
      <c r="B383" s="1"/>
      <c r="C383" s="1"/>
      <c r="D383" s="27"/>
      <c r="E383" s="23"/>
      <c r="F383" s="31"/>
      <c r="G383" s="33"/>
      <c r="H383" s="54"/>
    </row>
    <row r="384" spans="2:8" x14ac:dyDescent="0.25">
      <c r="B384" s="1"/>
      <c r="C384" s="1"/>
      <c r="D384" s="27"/>
      <c r="E384" s="23"/>
      <c r="F384" s="31"/>
      <c r="G384" s="33"/>
      <c r="H384" s="54"/>
    </row>
    <row r="385" spans="2:8" x14ac:dyDescent="0.25">
      <c r="B385" s="1"/>
      <c r="C385" s="1"/>
      <c r="D385" s="27"/>
      <c r="E385" s="23"/>
      <c r="F385" s="31"/>
      <c r="G385" s="33"/>
      <c r="H385" s="54"/>
    </row>
    <row r="386" spans="2:8" ht="18.75" x14ac:dyDescent="0.3">
      <c r="B386" s="1"/>
      <c r="C386" s="1"/>
      <c r="D386" s="137" t="s">
        <v>142</v>
      </c>
      <c r="E386" s="149"/>
      <c r="F386" s="149"/>
      <c r="G386" s="149"/>
    </row>
    <row r="387" spans="2:8" ht="19.5" thickBot="1" x14ac:dyDescent="0.35">
      <c r="B387" s="1"/>
      <c r="C387" s="1"/>
      <c r="D387" s="96"/>
      <c r="E387" s="97"/>
      <c r="F387" s="97"/>
      <c r="G387" s="97"/>
    </row>
    <row r="388" spans="2:8" x14ac:dyDescent="0.25">
      <c r="B388" s="1"/>
      <c r="C388" s="1"/>
      <c r="D388" s="75" t="s">
        <v>126</v>
      </c>
      <c r="E388" s="66" t="s">
        <v>2</v>
      </c>
      <c r="F388" s="66" t="s">
        <v>2</v>
      </c>
      <c r="G388" s="76" t="s">
        <v>4</v>
      </c>
      <c r="H388" s="144" t="s">
        <v>247</v>
      </c>
    </row>
    <row r="389" spans="2:8" ht="15.75" thickBot="1" x14ac:dyDescent="0.3">
      <c r="B389" s="1"/>
      <c r="C389" s="1"/>
      <c r="D389" s="77" t="s">
        <v>3</v>
      </c>
      <c r="E389" s="69" t="s">
        <v>3</v>
      </c>
      <c r="F389" s="69" t="s">
        <v>3</v>
      </c>
      <c r="G389" s="80"/>
      <c r="H389" s="145"/>
    </row>
    <row r="390" spans="2:8" x14ac:dyDescent="0.25">
      <c r="B390" s="1"/>
      <c r="C390" s="1"/>
      <c r="D390" s="36" t="s">
        <v>143</v>
      </c>
      <c r="E390" s="37"/>
      <c r="F390" s="7"/>
      <c r="G390" s="30"/>
      <c r="H390" s="79"/>
    </row>
    <row r="391" spans="2:8" x14ac:dyDescent="0.25">
      <c r="B391" s="1"/>
      <c r="C391" s="1"/>
      <c r="D391" s="139"/>
      <c r="E391" s="14">
        <v>411</v>
      </c>
      <c r="F391" s="18"/>
      <c r="G391" s="14" t="s">
        <v>47</v>
      </c>
      <c r="H391" s="13">
        <f>H392+H393+H394+H395+H396</f>
        <v>20422</v>
      </c>
    </row>
    <row r="392" spans="2:8" x14ac:dyDescent="0.25">
      <c r="B392" s="1"/>
      <c r="C392" s="1"/>
      <c r="D392" s="140"/>
      <c r="E392" s="142"/>
      <c r="F392" s="18" t="s">
        <v>48</v>
      </c>
      <c r="G392" s="17" t="s">
        <v>49</v>
      </c>
      <c r="H392" s="19">
        <v>14145</v>
      </c>
    </row>
    <row r="393" spans="2:8" x14ac:dyDescent="0.25">
      <c r="B393" s="1"/>
      <c r="C393" s="1"/>
      <c r="D393" s="140"/>
      <c r="E393" s="140"/>
      <c r="F393" s="18" t="s">
        <v>50</v>
      </c>
      <c r="G393" s="17" t="s">
        <v>51</v>
      </c>
      <c r="H393" s="19">
        <v>1330</v>
      </c>
    </row>
    <row r="394" spans="2:8" x14ac:dyDescent="0.25">
      <c r="B394" s="1"/>
      <c r="C394" s="1"/>
      <c r="D394" s="140"/>
      <c r="E394" s="140"/>
      <c r="F394" s="18" t="s">
        <v>52</v>
      </c>
      <c r="G394" s="17" t="s">
        <v>53</v>
      </c>
      <c r="H394" s="19">
        <v>3547</v>
      </c>
    </row>
    <row r="395" spans="2:8" x14ac:dyDescent="0.25">
      <c r="B395" s="1"/>
      <c r="C395" s="1"/>
      <c r="D395" s="140"/>
      <c r="E395" s="140"/>
      <c r="F395" s="18" t="s">
        <v>54</v>
      </c>
      <c r="G395" s="17" t="s">
        <v>55</v>
      </c>
      <c r="H395" s="19">
        <v>1227</v>
      </c>
    </row>
    <row r="396" spans="2:8" x14ac:dyDescent="0.25">
      <c r="B396" s="1"/>
      <c r="C396" s="1"/>
      <c r="D396" s="140"/>
      <c r="E396" s="141"/>
      <c r="F396" s="18" t="s">
        <v>56</v>
      </c>
      <c r="G396" s="17" t="s">
        <v>57</v>
      </c>
      <c r="H396" s="19">
        <v>173</v>
      </c>
    </row>
    <row r="397" spans="2:8" x14ac:dyDescent="0.25">
      <c r="B397" s="1"/>
      <c r="C397" s="1"/>
      <c r="D397" s="140"/>
      <c r="E397" s="14">
        <v>413</v>
      </c>
      <c r="F397" s="18"/>
      <c r="G397" s="14" t="s">
        <v>61</v>
      </c>
      <c r="H397" s="13">
        <f>H399+H398</f>
        <v>800</v>
      </c>
    </row>
    <row r="398" spans="2:8" x14ac:dyDescent="0.25">
      <c r="B398" s="1"/>
      <c r="C398" s="1"/>
      <c r="D398" s="140"/>
      <c r="E398" s="142"/>
      <c r="F398" s="18" t="s">
        <v>62</v>
      </c>
      <c r="G398" s="17" t="s">
        <v>63</v>
      </c>
      <c r="H398" s="19">
        <v>400</v>
      </c>
    </row>
    <row r="399" spans="2:8" x14ac:dyDescent="0.25">
      <c r="B399" s="1"/>
      <c r="C399" s="1"/>
      <c r="D399" s="140"/>
      <c r="E399" s="141"/>
      <c r="F399" s="18" t="s">
        <v>66</v>
      </c>
      <c r="G399" s="17" t="s">
        <v>128</v>
      </c>
      <c r="H399" s="19">
        <v>400</v>
      </c>
    </row>
    <row r="400" spans="2:8" x14ac:dyDescent="0.25">
      <c r="B400" s="1"/>
      <c r="C400" s="1"/>
      <c r="D400" s="140"/>
      <c r="E400" s="14">
        <v>414</v>
      </c>
      <c r="F400" s="18"/>
      <c r="G400" s="14" t="s">
        <v>68</v>
      </c>
      <c r="H400" s="13">
        <f>H401+H402+H403</f>
        <v>1500</v>
      </c>
    </row>
    <row r="401" spans="2:8" x14ac:dyDescent="0.25">
      <c r="B401" s="1"/>
      <c r="C401" s="1"/>
      <c r="D401" s="140"/>
      <c r="E401" s="142"/>
      <c r="F401" s="18" t="s">
        <v>69</v>
      </c>
      <c r="G401" s="17" t="s">
        <v>70</v>
      </c>
      <c r="H401" s="19">
        <v>500</v>
      </c>
    </row>
    <row r="402" spans="2:8" ht="15" customHeight="1" x14ac:dyDescent="0.25">
      <c r="B402" s="1"/>
      <c r="C402" s="1"/>
      <c r="D402" s="140"/>
      <c r="E402" s="140"/>
      <c r="F402" s="18" t="s">
        <v>71</v>
      </c>
      <c r="G402" s="17" t="s">
        <v>72</v>
      </c>
      <c r="H402" s="19">
        <v>500</v>
      </c>
    </row>
    <row r="403" spans="2:8" ht="16.5" customHeight="1" x14ac:dyDescent="0.25">
      <c r="B403" s="1"/>
      <c r="C403" s="1"/>
      <c r="D403" s="140"/>
      <c r="E403" s="141"/>
      <c r="F403" s="18" t="s">
        <v>73</v>
      </c>
      <c r="G403" s="17" t="s">
        <v>241</v>
      </c>
      <c r="H403" s="19">
        <v>500</v>
      </c>
    </row>
    <row r="404" spans="2:8" ht="16.5" customHeight="1" x14ac:dyDescent="0.25">
      <c r="B404" s="1"/>
      <c r="C404" s="1"/>
      <c r="D404" s="140"/>
      <c r="E404" s="124">
        <v>415</v>
      </c>
      <c r="F404" s="7"/>
      <c r="G404" s="40" t="s">
        <v>79</v>
      </c>
      <c r="H404" s="13">
        <f>H405</f>
        <v>150</v>
      </c>
    </row>
    <row r="405" spans="2:8" ht="16.5" customHeight="1" x14ac:dyDescent="0.25">
      <c r="B405" s="1"/>
      <c r="C405" s="1"/>
      <c r="D405" s="140"/>
      <c r="E405" s="123"/>
      <c r="F405" s="7" t="s">
        <v>82</v>
      </c>
      <c r="G405" s="30" t="s">
        <v>129</v>
      </c>
      <c r="H405" s="19">
        <v>150</v>
      </c>
    </row>
    <row r="406" spans="2:8" ht="16.5" customHeight="1" x14ac:dyDescent="0.25">
      <c r="B406" s="1"/>
      <c r="C406" s="1"/>
      <c r="D406" s="140"/>
      <c r="E406" s="124">
        <v>419</v>
      </c>
      <c r="F406" s="7"/>
      <c r="G406" s="40" t="s">
        <v>89</v>
      </c>
      <c r="H406" s="13">
        <f>H407</f>
        <v>1000</v>
      </c>
    </row>
    <row r="407" spans="2:8" ht="16.5" customHeight="1" x14ac:dyDescent="0.25">
      <c r="B407" s="1"/>
      <c r="C407" s="1"/>
      <c r="D407" s="140"/>
      <c r="E407" s="123"/>
      <c r="F407" s="7" t="s">
        <v>92</v>
      </c>
      <c r="G407" s="30" t="s">
        <v>224</v>
      </c>
      <c r="H407" s="19">
        <v>1000</v>
      </c>
    </row>
    <row r="408" spans="2:8" x14ac:dyDescent="0.25">
      <c r="B408" s="1"/>
      <c r="C408" s="1"/>
      <c r="D408" s="140"/>
      <c r="E408" s="40">
        <v>463</v>
      </c>
      <c r="F408" s="42"/>
      <c r="G408" s="40" t="s">
        <v>121</v>
      </c>
      <c r="H408" s="13">
        <f>H409</f>
        <v>17000</v>
      </c>
    </row>
    <row r="409" spans="2:8" x14ac:dyDescent="0.25">
      <c r="B409" s="1"/>
      <c r="C409" s="1"/>
      <c r="D409" s="140"/>
      <c r="E409" s="30"/>
      <c r="F409" s="7" t="s">
        <v>207</v>
      </c>
      <c r="G409" s="49" t="s">
        <v>121</v>
      </c>
      <c r="H409" s="19">
        <v>17000</v>
      </c>
    </row>
    <row r="410" spans="2:8" x14ac:dyDescent="0.25">
      <c r="B410" s="1"/>
      <c r="C410" s="1"/>
      <c r="D410" s="141"/>
      <c r="E410" s="30"/>
      <c r="F410" s="7"/>
      <c r="G410" s="40" t="s">
        <v>137</v>
      </c>
      <c r="H410" s="13">
        <f>H391+H397+H400+H408+H404+H406</f>
        <v>40872</v>
      </c>
    </row>
    <row r="411" spans="2:8" x14ac:dyDescent="0.25">
      <c r="B411" s="1"/>
      <c r="C411" s="1"/>
      <c r="D411" s="27"/>
      <c r="E411" s="23"/>
      <c r="F411" s="31"/>
      <c r="G411" s="33"/>
    </row>
    <row r="412" spans="2:8" x14ac:dyDescent="0.25">
      <c r="B412" s="1"/>
      <c r="C412" s="1"/>
      <c r="D412" s="27"/>
      <c r="E412" s="27"/>
      <c r="F412" s="23"/>
      <c r="G412" s="31"/>
    </row>
    <row r="413" spans="2:8" ht="15.75" x14ac:dyDescent="0.25">
      <c r="B413" s="1"/>
      <c r="C413" s="1"/>
      <c r="D413" s="150" t="s">
        <v>144</v>
      </c>
      <c r="E413" s="150"/>
      <c r="F413" s="150"/>
      <c r="G413" s="150"/>
    </row>
    <row r="414" spans="2:8" ht="16.5" thickBot="1" x14ac:dyDescent="0.3">
      <c r="B414" s="1"/>
      <c r="C414" s="1"/>
      <c r="D414" s="43"/>
      <c r="E414" s="43"/>
      <c r="F414" s="43"/>
      <c r="G414" s="43"/>
    </row>
    <row r="415" spans="2:8" x14ac:dyDescent="0.25">
      <c r="B415" s="1"/>
      <c r="C415" s="1"/>
      <c r="D415" s="75" t="s">
        <v>145</v>
      </c>
      <c r="E415" s="66" t="s">
        <v>2</v>
      </c>
      <c r="F415" s="66" t="s">
        <v>2</v>
      </c>
      <c r="G415" s="76" t="s">
        <v>4</v>
      </c>
      <c r="H415" s="144" t="s">
        <v>247</v>
      </c>
    </row>
    <row r="416" spans="2:8" ht="15.75" thickBot="1" x14ac:dyDescent="0.3">
      <c r="B416" s="1"/>
      <c r="C416" s="1"/>
      <c r="D416" s="77" t="s">
        <v>3</v>
      </c>
      <c r="E416" s="69" t="s">
        <v>3</v>
      </c>
      <c r="F416" s="69" t="s">
        <v>3</v>
      </c>
      <c r="G416" s="80"/>
      <c r="H416" s="145"/>
    </row>
    <row r="417" spans="2:8" x14ac:dyDescent="0.25">
      <c r="B417" s="1"/>
      <c r="C417" s="1"/>
      <c r="D417" s="36" t="s">
        <v>146</v>
      </c>
      <c r="E417" s="37"/>
      <c r="F417" s="7"/>
      <c r="G417" s="30"/>
      <c r="H417" s="81"/>
    </row>
    <row r="418" spans="2:8" x14ac:dyDescent="0.25">
      <c r="B418" s="1"/>
      <c r="C418" s="1"/>
      <c r="D418" s="139"/>
      <c r="E418" s="14">
        <v>411</v>
      </c>
      <c r="F418" s="18"/>
      <c r="G418" s="14" t="s">
        <v>47</v>
      </c>
      <c r="H418" s="13">
        <f>H419+H420+H421+H422+H423</f>
        <v>27066</v>
      </c>
    </row>
    <row r="419" spans="2:8" x14ac:dyDescent="0.25">
      <c r="B419" s="1"/>
      <c r="C419" s="1"/>
      <c r="D419" s="140"/>
      <c r="E419" s="142"/>
      <c r="F419" s="18" t="s">
        <v>48</v>
      </c>
      <c r="G419" s="17" t="s">
        <v>49</v>
      </c>
      <c r="H419" s="44">
        <v>18746</v>
      </c>
    </row>
    <row r="420" spans="2:8" x14ac:dyDescent="0.25">
      <c r="B420" s="1"/>
      <c r="C420" s="1"/>
      <c r="D420" s="140"/>
      <c r="E420" s="140"/>
      <c r="F420" s="18" t="s">
        <v>50</v>
      </c>
      <c r="G420" s="17" t="s">
        <v>51</v>
      </c>
      <c r="H420" s="44">
        <v>1763</v>
      </c>
    </row>
    <row r="421" spans="2:8" x14ac:dyDescent="0.25">
      <c r="B421" s="1"/>
      <c r="C421" s="1"/>
      <c r="D421" s="140"/>
      <c r="E421" s="140"/>
      <c r="F421" s="18" t="s">
        <v>52</v>
      </c>
      <c r="G421" s="17" t="s">
        <v>53</v>
      </c>
      <c r="H421" s="44">
        <v>4701</v>
      </c>
    </row>
    <row r="422" spans="2:8" x14ac:dyDescent="0.25">
      <c r="B422" s="1"/>
      <c r="C422" s="1"/>
      <c r="D422" s="140"/>
      <c r="E422" s="140"/>
      <c r="F422" s="18" t="s">
        <v>54</v>
      </c>
      <c r="G422" s="17" t="s">
        <v>55</v>
      </c>
      <c r="H422" s="44">
        <v>1626</v>
      </c>
    </row>
    <row r="423" spans="2:8" x14ac:dyDescent="0.25">
      <c r="B423" s="1"/>
      <c r="C423" s="1"/>
      <c r="D423" s="140"/>
      <c r="E423" s="141"/>
      <c r="F423" s="18" t="s">
        <v>56</v>
      </c>
      <c r="G423" s="17" t="s">
        <v>57</v>
      </c>
      <c r="H423" s="44">
        <v>230</v>
      </c>
    </row>
    <row r="424" spans="2:8" x14ac:dyDescent="0.25">
      <c r="B424" s="1"/>
      <c r="C424" s="1"/>
      <c r="D424" s="140"/>
      <c r="E424" s="14">
        <v>413</v>
      </c>
      <c r="F424" s="18"/>
      <c r="G424" s="14" t="s">
        <v>61</v>
      </c>
      <c r="H424" s="45">
        <f>H425+H426</f>
        <v>500</v>
      </c>
    </row>
    <row r="425" spans="2:8" x14ac:dyDescent="0.25">
      <c r="B425" s="1"/>
      <c r="C425" s="1"/>
      <c r="D425" s="140"/>
      <c r="E425" s="142"/>
      <c r="F425" s="18" t="s">
        <v>62</v>
      </c>
      <c r="G425" s="17" t="s">
        <v>63</v>
      </c>
      <c r="H425" s="44">
        <v>300</v>
      </c>
    </row>
    <row r="426" spans="2:8" x14ac:dyDescent="0.25">
      <c r="B426" s="1"/>
      <c r="C426" s="1"/>
      <c r="D426" s="140"/>
      <c r="E426" s="141"/>
      <c r="F426" s="18" t="s">
        <v>66</v>
      </c>
      <c r="G426" s="17" t="s">
        <v>128</v>
      </c>
      <c r="H426" s="44">
        <v>200</v>
      </c>
    </row>
    <row r="427" spans="2:8" x14ac:dyDescent="0.25">
      <c r="B427" s="1"/>
      <c r="C427" s="1"/>
      <c r="D427" s="140"/>
      <c r="E427" s="14">
        <v>414</v>
      </c>
      <c r="F427" s="18"/>
      <c r="G427" s="14" t="s">
        <v>68</v>
      </c>
      <c r="H427" s="45">
        <f>H428+H429+H430</f>
        <v>1050</v>
      </c>
    </row>
    <row r="428" spans="2:8" x14ac:dyDescent="0.25">
      <c r="B428" s="1"/>
      <c r="C428" s="1"/>
      <c r="D428" s="140"/>
      <c r="E428" s="142"/>
      <c r="F428" s="18" t="s">
        <v>69</v>
      </c>
      <c r="G428" s="17" t="s">
        <v>70</v>
      </c>
      <c r="H428" s="44">
        <v>200</v>
      </c>
    </row>
    <row r="429" spans="2:8" ht="15" customHeight="1" x14ac:dyDescent="0.25">
      <c r="B429" s="1"/>
      <c r="C429" s="1"/>
      <c r="D429" s="140"/>
      <c r="E429" s="140"/>
      <c r="F429" s="18" t="s">
        <v>71</v>
      </c>
      <c r="G429" s="17" t="s">
        <v>72</v>
      </c>
      <c r="H429" s="44">
        <v>500</v>
      </c>
    </row>
    <row r="430" spans="2:8" ht="15.75" customHeight="1" x14ac:dyDescent="0.25">
      <c r="B430" s="1"/>
      <c r="C430" s="1"/>
      <c r="D430" s="140"/>
      <c r="E430" s="141"/>
      <c r="F430" s="18" t="s">
        <v>73</v>
      </c>
      <c r="G430" s="17" t="s">
        <v>240</v>
      </c>
      <c r="H430" s="44">
        <v>350</v>
      </c>
    </row>
    <row r="431" spans="2:8" x14ac:dyDescent="0.25">
      <c r="B431" s="1"/>
      <c r="C431" s="1"/>
      <c r="D431" s="140"/>
      <c r="E431" s="14">
        <v>415</v>
      </c>
      <c r="F431" s="18"/>
      <c r="G431" s="14" t="s">
        <v>79</v>
      </c>
      <c r="H431" s="45">
        <f>H432</f>
        <v>200</v>
      </c>
    </row>
    <row r="432" spans="2:8" x14ac:dyDescent="0.25">
      <c r="B432" s="1"/>
      <c r="C432" s="1"/>
      <c r="D432" s="140"/>
      <c r="E432" s="17"/>
      <c r="F432" s="18" t="s">
        <v>82</v>
      </c>
      <c r="G432" s="17" t="s">
        <v>129</v>
      </c>
      <c r="H432" s="44">
        <v>200</v>
      </c>
    </row>
    <row r="433" spans="2:8" x14ac:dyDescent="0.25">
      <c r="B433" s="1"/>
      <c r="C433" s="1"/>
      <c r="D433" s="140"/>
      <c r="E433" s="40">
        <v>419</v>
      </c>
      <c r="F433" s="7"/>
      <c r="G433" s="40" t="s">
        <v>89</v>
      </c>
      <c r="H433" s="45">
        <f>H434</f>
        <v>1000</v>
      </c>
    </row>
    <row r="434" spans="2:8" x14ac:dyDescent="0.25">
      <c r="B434" s="1"/>
      <c r="C434" s="1"/>
      <c r="D434" s="140"/>
      <c r="E434" s="30"/>
      <c r="F434" s="7" t="s">
        <v>92</v>
      </c>
      <c r="G434" s="30" t="s">
        <v>224</v>
      </c>
      <c r="H434" s="44">
        <v>1000</v>
      </c>
    </row>
    <row r="435" spans="2:8" x14ac:dyDescent="0.25">
      <c r="B435" s="1"/>
      <c r="C435" s="1"/>
      <c r="D435" s="140"/>
      <c r="E435" s="40">
        <v>463</v>
      </c>
      <c r="F435" s="7"/>
      <c r="G435" s="40" t="s">
        <v>121</v>
      </c>
      <c r="H435" s="45">
        <f>H436</f>
        <v>10000</v>
      </c>
    </row>
    <row r="436" spans="2:8" x14ac:dyDescent="0.25">
      <c r="B436" s="1"/>
      <c r="C436" s="1"/>
      <c r="D436" s="140"/>
      <c r="E436" s="30"/>
      <c r="F436" s="7" t="s">
        <v>207</v>
      </c>
      <c r="G436" s="49" t="s">
        <v>121</v>
      </c>
      <c r="H436" s="44">
        <v>10000</v>
      </c>
    </row>
    <row r="437" spans="2:8" x14ac:dyDescent="0.25">
      <c r="B437" s="1"/>
      <c r="C437" s="1"/>
      <c r="D437" s="141"/>
      <c r="E437" s="30"/>
      <c r="F437" s="7"/>
      <c r="G437" s="40" t="s">
        <v>137</v>
      </c>
      <c r="H437" s="13">
        <f>H418+H424+H427+H431+H435+H433</f>
        <v>39816</v>
      </c>
    </row>
    <row r="438" spans="2:8" x14ac:dyDescent="0.25">
      <c r="B438" s="1"/>
      <c r="C438" s="1"/>
      <c r="D438" s="27"/>
      <c r="E438" s="23"/>
      <c r="F438" s="31"/>
      <c r="G438" s="33"/>
    </row>
    <row r="439" spans="2:8" x14ac:dyDescent="0.25">
      <c r="B439" s="1"/>
      <c r="C439" s="1"/>
      <c r="D439" s="27"/>
      <c r="E439" s="23"/>
      <c r="F439" s="31"/>
      <c r="G439" s="33"/>
    </row>
    <row r="440" spans="2:8" x14ac:dyDescent="0.25">
      <c r="B440" s="1"/>
      <c r="C440" s="1"/>
      <c r="D440" s="27"/>
      <c r="E440" s="23"/>
      <c r="F440" s="31"/>
      <c r="G440" s="33"/>
    </row>
    <row r="441" spans="2:8" ht="18.75" x14ac:dyDescent="0.3">
      <c r="B441" s="1"/>
      <c r="C441" s="1"/>
      <c r="D441" s="137" t="s">
        <v>190</v>
      </c>
      <c r="E441" s="149"/>
      <c r="F441" s="149"/>
      <c r="G441" s="149"/>
    </row>
    <row r="442" spans="2:8" ht="19.5" thickBot="1" x14ac:dyDescent="0.35">
      <c r="B442" s="1"/>
      <c r="C442" s="1"/>
      <c r="D442" s="1"/>
      <c r="E442" s="2"/>
      <c r="F442" s="35"/>
      <c r="G442" s="2"/>
    </row>
    <row r="443" spans="2:8" x14ac:dyDescent="0.25">
      <c r="B443" s="1"/>
      <c r="C443" s="1"/>
      <c r="D443" s="82" t="s">
        <v>126</v>
      </c>
      <c r="E443" s="65" t="s">
        <v>2</v>
      </c>
      <c r="F443" s="66" t="s">
        <v>2</v>
      </c>
      <c r="G443" s="76" t="s">
        <v>4</v>
      </c>
      <c r="H443" s="144" t="s">
        <v>247</v>
      </c>
    </row>
    <row r="444" spans="2:8" ht="15.75" thickBot="1" x14ac:dyDescent="0.3">
      <c r="B444" s="1"/>
      <c r="C444" s="1"/>
      <c r="D444" s="83" t="s">
        <v>3</v>
      </c>
      <c r="E444" s="68" t="s">
        <v>3</v>
      </c>
      <c r="F444" s="69" t="s">
        <v>3</v>
      </c>
      <c r="G444" s="80"/>
      <c r="H444" s="145"/>
    </row>
    <row r="445" spans="2:8" x14ac:dyDescent="0.25">
      <c r="B445" s="1"/>
      <c r="C445" s="1"/>
      <c r="D445" s="36" t="s">
        <v>147</v>
      </c>
      <c r="E445" s="37"/>
      <c r="F445" s="7"/>
      <c r="G445" s="30"/>
      <c r="H445" s="79"/>
    </row>
    <row r="446" spans="2:8" x14ac:dyDescent="0.25">
      <c r="B446" s="1"/>
      <c r="C446" s="1"/>
      <c r="D446" s="139"/>
      <c r="E446" s="14">
        <v>411</v>
      </c>
      <c r="F446" s="18"/>
      <c r="G446" s="14" t="s">
        <v>47</v>
      </c>
      <c r="H446" s="13">
        <f>H447+H448+H449+H450+H451</f>
        <v>209574</v>
      </c>
    </row>
    <row r="447" spans="2:8" x14ac:dyDescent="0.25">
      <c r="B447" s="1"/>
      <c r="C447" s="1"/>
      <c r="D447" s="140"/>
      <c r="E447" s="142"/>
      <c r="F447" s="18" t="s">
        <v>48</v>
      </c>
      <c r="G447" s="17" t="s">
        <v>49</v>
      </c>
      <c r="H447" s="19">
        <v>144078</v>
      </c>
    </row>
    <row r="448" spans="2:8" x14ac:dyDescent="0.25">
      <c r="B448" s="1"/>
      <c r="C448" s="1"/>
      <c r="D448" s="140"/>
      <c r="E448" s="140"/>
      <c r="F448" s="18" t="s">
        <v>50</v>
      </c>
      <c r="G448" s="17" t="s">
        <v>51</v>
      </c>
      <c r="H448" s="19">
        <v>13548</v>
      </c>
    </row>
    <row r="449" spans="2:8" x14ac:dyDescent="0.25">
      <c r="B449" s="1"/>
      <c r="C449" s="1"/>
      <c r="D449" s="140"/>
      <c r="E449" s="140"/>
      <c r="F449" s="18" t="s">
        <v>52</v>
      </c>
      <c r="G449" s="17" t="s">
        <v>53</v>
      </c>
      <c r="H449" s="19">
        <v>36127</v>
      </c>
    </row>
    <row r="450" spans="2:8" x14ac:dyDescent="0.25">
      <c r="B450" s="1"/>
      <c r="C450" s="1"/>
      <c r="D450" s="140"/>
      <c r="E450" s="140"/>
      <c r="F450" s="18" t="s">
        <v>54</v>
      </c>
      <c r="G450" s="17" t="s">
        <v>55</v>
      </c>
      <c r="H450" s="19">
        <v>14059</v>
      </c>
    </row>
    <row r="451" spans="2:8" x14ac:dyDescent="0.25">
      <c r="B451" s="1"/>
      <c r="C451" s="1"/>
      <c r="D451" s="140"/>
      <c r="E451" s="141"/>
      <c r="F451" s="18" t="s">
        <v>56</v>
      </c>
      <c r="G451" s="17" t="s">
        <v>57</v>
      </c>
      <c r="H451" s="19">
        <v>1762</v>
      </c>
    </row>
    <row r="452" spans="2:8" x14ac:dyDescent="0.25">
      <c r="B452" s="1"/>
      <c r="C452" s="1"/>
      <c r="D452" s="140"/>
      <c r="E452" s="14">
        <v>413</v>
      </c>
      <c r="F452" s="18"/>
      <c r="G452" s="14" t="s">
        <v>61</v>
      </c>
      <c r="H452" s="13">
        <f>H453+H454+H456+H455</f>
        <v>11800</v>
      </c>
    </row>
    <row r="453" spans="2:8" x14ac:dyDescent="0.25">
      <c r="B453" s="1"/>
      <c r="C453" s="1"/>
      <c r="D453" s="140"/>
      <c r="E453" s="142"/>
      <c r="F453" s="18" t="s">
        <v>62</v>
      </c>
      <c r="G453" s="17" t="s">
        <v>63</v>
      </c>
      <c r="H453" s="19">
        <v>3200</v>
      </c>
    </row>
    <row r="454" spans="2:8" x14ac:dyDescent="0.25">
      <c r="B454" s="1"/>
      <c r="C454" s="1"/>
      <c r="D454" s="140"/>
      <c r="E454" s="140"/>
      <c r="F454" s="18" t="s">
        <v>62</v>
      </c>
      <c r="G454" s="17" t="s">
        <v>148</v>
      </c>
      <c r="H454" s="19">
        <v>3700</v>
      </c>
    </row>
    <row r="455" spans="2:8" x14ac:dyDescent="0.25">
      <c r="B455" s="1"/>
      <c r="C455" s="1"/>
      <c r="D455" s="140"/>
      <c r="E455" s="140"/>
      <c r="F455" s="18" t="s">
        <v>64</v>
      </c>
      <c r="G455" s="17" t="s">
        <v>214</v>
      </c>
      <c r="H455" s="19">
        <v>4500</v>
      </c>
    </row>
    <row r="456" spans="2:8" x14ac:dyDescent="0.25">
      <c r="B456" s="1"/>
      <c r="C456" s="1"/>
      <c r="D456" s="140"/>
      <c r="E456" s="141"/>
      <c r="F456" s="18" t="s">
        <v>66</v>
      </c>
      <c r="G456" s="17" t="s">
        <v>128</v>
      </c>
      <c r="H456" s="19">
        <v>400</v>
      </c>
    </row>
    <row r="457" spans="2:8" ht="15" customHeight="1" x14ac:dyDescent="0.25">
      <c r="B457" s="1"/>
      <c r="C457" s="1"/>
      <c r="D457" s="140"/>
      <c r="E457" s="14">
        <v>414</v>
      </c>
      <c r="F457" s="18"/>
      <c r="G457" s="14" t="s">
        <v>68</v>
      </c>
      <c r="H457" s="13">
        <f>H458+H459+H460+H461+H462</f>
        <v>12400</v>
      </c>
    </row>
    <row r="458" spans="2:8" ht="15" customHeight="1" x14ac:dyDescent="0.25">
      <c r="B458" s="1"/>
      <c r="C458" s="1"/>
      <c r="D458" s="140"/>
      <c r="E458" s="142"/>
      <c r="F458" s="18" t="s">
        <v>69</v>
      </c>
      <c r="G458" s="17" t="s">
        <v>70</v>
      </c>
      <c r="H458" s="19">
        <v>400</v>
      </c>
    </row>
    <row r="459" spans="2:8" x14ac:dyDescent="0.25">
      <c r="B459" s="1"/>
      <c r="C459" s="1"/>
      <c r="D459" s="140"/>
      <c r="E459" s="140"/>
      <c r="F459" s="18" t="s">
        <v>71</v>
      </c>
      <c r="G459" s="17" t="s">
        <v>72</v>
      </c>
      <c r="H459" s="19">
        <v>500</v>
      </c>
    </row>
    <row r="460" spans="2:8" x14ac:dyDescent="0.25">
      <c r="B460" s="1"/>
      <c r="C460" s="1"/>
      <c r="D460" s="140"/>
      <c r="E460" s="140"/>
      <c r="F460" s="18" t="s">
        <v>73</v>
      </c>
      <c r="G460" s="17" t="s">
        <v>149</v>
      </c>
      <c r="H460" s="19">
        <v>500</v>
      </c>
    </row>
    <row r="461" spans="2:8" x14ac:dyDescent="0.25">
      <c r="B461" s="1"/>
      <c r="C461" s="1"/>
      <c r="D461" s="140"/>
      <c r="E461" s="140"/>
      <c r="F461" s="18" t="s">
        <v>73</v>
      </c>
      <c r="G461" s="17" t="s">
        <v>150</v>
      </c>
      <c r="H461" s="19">
        <v>2200</v>
      </c>
    </row>
    <row r="462" spans="2:8" x14ac:dyDescent="0.25">
      <c r="B462" s="1"/>
      <c r="C462" s="1"/>
      <c r="D462" s="140"/>
      <c r="E462" s="141"/>
      <c r="F462" s="18" t="s">
        <v>77</v>
      </c>
      <c r="G462" s="17" t="s">
        <v>151</v>
      </c>
      <c r="H462" s="19">
        <v>8800</v>
      </c>
    </row>
    <row r="463" spans="2:8" x14ac:dyDescent="0.25">
      <c r="B463" s="1"/>
      <c r="C463" s="1"/>
      <c r="D463" s="140"/>
      <c r="E463" s="14">
        <v>415</v>
      </c>
      <c r="F463" s="18"/>
      <c r="G463" s="14" t="s">
        <v>79</v>
      </c>
      <c r="H463" s="13">
        <f>H464</f>
        <v>400</v>
      </c>
    </row>
    <row r="464" spans="2:8" x14ac:dyDescent="0.25">
      <c r="B464" s="1"/>
      <c r="C464" s="1"/>
      <c r="D464" s="140"/>
      <c r="E464" s="17"/>
      <c r="F464" s="18" t="s">
        <v>82</v>
      </c>
      <c r="G464" s="17" t="s">
        <v>129</v>
      </c>
      <c r="H464" s="19">
        <v>400</v>
      </c>
    </row>
    <row r="465" spans="2:8" x14ac:dyDescent="0.25">
      <c r="B465" s="1"/>
      <c r="C465" s="1"/>
      <c r="D465" s="140"/>
      <c r="E465" s="14">
        <v>419</v>
      </c>
      <c r="F465" s="18"/>
      <c r="G465" s="14" t="s">
        <v>89</v>
      </c>
      <c r="H465" s="13">
        <f>H466</f>
        <v>1000</v>
      </c>
    </row>
    <row r="466" spans="2:8" x14ac:dyDescent="0.25">
      <c r="B466" s="1"/>
      <c r="C466" s="1"/>
      <c r="D466" s="140"/>
      <c r="E466" s="17"/>
      <c r="F466" s="18" t="s">
        <v>92</v>
      </c>
      <c r="G466" s="17" t="s">
        <v>224</v>
      </c>
      <c r="H466" s="19">
        <v>1000</v>
      </c>
    </row>
    <row r="467" spans="2:8" x14ac:dyDescent="0.25">
      <c r="B467" s="1"/>
      <c r="C467" s="1"/>
      <c r="D467" s="140"/>
      <c r="E467" s="14">
        <v>421</v>
      </c>
      <c r="F467" s="18"/>
      <c r="G467" s="14" t="s">
        <v>93</v>
      </c>
      <c r="H467" s="13">
        <f>H468</f>
        <v>1000</v>
      </c>
    </row>
    <row r="468" spans="2:8" x14ac:dyDescent="0.25">
      <c r="B468" s="1"/>
      <c r="C468" s="1"/>
      <c r="D468" s="140"/>
      <c r="E468" s="17"/>
      <c r="F468" s="18" t="s">
        <v>94</v>
      </c>
      <c r="G468" s="17" t="s">
        <v>95</v>
      </c>
      <c r="H468" s="19">
        <v>1000</v>
      </c>
    </row>
    <row r="469" spans="2:8" s="90" customFormat="1" x14ac:dyDescent="0.25">
      <c r="B469" s="2"/>
      <c r="C469" s="2"/>
      <c r="D469" s="140"/>
      <c r="E469" s="14">
        <v>431</v>
      </c>
      <c r="F469" s="18"/>
      <c r="G469" s="14" t="s">
        <v>131</v>
      </c>
      <c r="H469" s="13">
        <f>H470+H471</f>
        <v>70000</v>
      </c>
    </row>
    <row r="470" spans="2:8" x14ac:dyDescent="0.25">
      <c r="B470" s="1"/>
      <c r="C470" s="1"/>
      <c r="D470" s="140"/>
      <c r="E470" s="142"/>
      <c r="F470" s="7" t="s">
        <v>107</v>
      </c>
      <c r="G470" s="30" t="s">
        <v>152</v>
      </c>
      <c r="H470" s="19">
        <v>60000</v>
      </c>
    </row>
    <row r="471" spans="2:8" x14ac:dyDescent="0.25">
      <c r="B471" s="1"/>
      <c r="C471" s="1"/>
      <c r="D471" s="140"/>
      <c r="E471" s="141"/>
      <c r="F471" s="7" t="s">
        <v>107</v>
      </c>
      <c r="G471" s="30" t="s">
        <v>153</v>
      </c>
      <c r="H471" s="19">
        <v>10000</v>
      </c>
    </row>
    <row r="472" spans="2:8" x14ac:dyDescent="0.25">
      <c r="B472" s="1"/>
      <c r="C472" s="1"/>
      <c r="D472" s="140"/>
      <c r="E472" s="40">
        <v>463</v>
      </c>
      <c r="F472" s="7"/>
      <c r="G472" s="40" t="s">
        <v>121</v>
      </c>
      <c r="H472" s="13">
        <f>H473</f>
        <v>110000</v>
      </c>
    </row>
    <row r="473" spans="2:8" x14ac:dyDescent="0.25">
      <c r="B473" s="1"/>
      <c r="C473" s="1"/>
      <c r="D473" s="140"/>
      <c r="E473" s="30"/>
      <c r="F473" s="7" t="s">
        <v>207</v>
      </c>
      <c r="G473" s="49" t="s">
        <v>121</v>
      </c>
      <c r="H473" s="19">
        <v>110000</v>
      </c>
    </row>
    <row r="474" spans="2:8" x14ac:dyDescent="0.25">
      <c r="B474" s="1"/>
      <c r="C474" s="1"/>
      <c r="D474" s="141"/>
      <c r="E474" s="30"/>
      <c r="F474" s="7"/>
      <c r="G474" s="40" t="s">
        <v>137</v>
      </c>
      <c r="H474" s="13">
        <f>H446+H452+H457+H463+H467+H469+H472+H465</f>
        <v>416174</v>
      </c>
    </row>
    <row r="475" spans="2:8" x14ac:dyDescent="0.25">
      <c r="B475" s="1"/>
      <c r="C475" s="1"/>
      <c r="D475" s="27"/>
      <c r="E475" s="23"/>
      <c r="F475" s="31"/>
      <c r="G475" s="33"/>
      <c r="H475" s="54"/>
    </row>
    <row r="476" spans="2:8" x14ac:dyDescent="0.25">
      <c r="B476" s="1"/>
      <c r="C476" s="1"/>
      <c r="D476" s="27"/>
      <c r="E476" s="23"/>
      <c r="F476" s="31"/>
      <c r="G476" s="33"/>
      <c r="H476" s="54"/>
    </row>
    <row r="477" spans="2:8" x14ac:dyDescent="0.25">
      <c r="B477" s="1"/>
      <c r="C477" s="1"/>
      <c r="D477" s="27"/>
      <c r="E477" s="23"/>
      <c r="F477" s="31"/>
      <c r="G477" s="33"/>
      <c r="H477" s="54"/>
    </row>
    <row r="478" spans="2:8" x14ac:dyDescent="0.25">
      <c r="B478" s="1"/>
      <c r="C478" s="1"/>
      <c r="D478" s="27"/>
      <c r="E478" s="23"/>
      <c r="F478" s="31"/>
      <c r="G478" s="33"/>
      <c r="H478" s="54"/>
    </row>
    <row r="479" spans="2:8" x14ac:dyDescent="0.25">
      <c r="B479" s="1"/>
      <c r="C479" s="1"/>
      <c r="D479" s="27"/>
      <c r="E479" s="23"/>
      <c r="F479" s="31"/>
      <c r="G479" s="33"/>
      <c r="H479" s="54"/>
    </row>
    <row r="480" spans="2:8" x14ac:dyDescent="0.25">
      <c r="B480" s="1"/>
      <c r="C480" s="1"/>
      <c r="D480" s="27"/>
      <c r="E480" s="23"/>
      <c r="F480" s="31"/>
      <c r="G480" s="33"/>
      <c r="H480" s="54"/>
    </row>
    <row r="481" spans="2:8" x14ac:dyDescent="0.25">
      <c r="B481" s="1"/>
      <c r="C481" s="1"/>
      <c r="D481" s="27"/>
      <c r="E481" s="23"/>
      <c r="F481" s="31"/>
      <c r="G481" s="33"/>
      <c r="H481" s="54"/>
    </row>
    <row r="482" spans="2:8" x14ac:dyDescent="0.25">
      <c r="B482" s="1"/>
      <c r="C482" s="1"/>
      <c r="D482" s="27"/>
      <c r="E482" s="23"/>
      <c r="F482" s="31"/>
      <c r="G482" s="33"/>
      <c r="H482" s="54"/>
    </row>
    <row r="483" spans="2:8" x14ac:dyDescent="0.25">
      <c r="B483" s="1"/>
      <c r="C483" s="1"/>
      <c r="D483" s="27"/>
      <c r="E483" s="23"/>
      <c r="F483" s="31"/>
      <c r="G483" s="33"/>
      <c r="H483" s="54"/>
    </row>
    <row r="484" spans="2:8" x14ac:dyDescent="0.25">
      <c r="B484" s="1"/>
      <c r="C484" s="1"/>
      <c r="D484" s="27"/>
      <c r="E484" s="23"/>
      <c r="F484" s="31"/>
      <c r="G484" s="33"/>
      <c r="H484" s="54"/>
    </row>
    <row r="485" spans="2:8" x14ac:dyDescent="0.25">
      <c r="B485" s="1"/>
      <c r="C485" s="1"/>
      <c r="D485" s="27"/>
      <c r="E485" s="23"/>
      <c r="F485" s="31"/>
      <c r="G485" s="33"/>
      <c r="H485" s="54"/>
    </row>
    <row r="486" spans="2:8" x14ac:dyDescent="0.25">
      <c r="B486" s="1"/>
      <c r="C486" s="1"/>
      <c r="D486" s="27"/>
      <c r="E486" s="23"/>
      <c r="F486" s="31"/>
      <c r="G486" s="33"/>
      <c r="H486" s="54"/>
    </row>
    <row r="487" spans="2:8" x14ac:dyDescent="0.25">
      <c r="B487" s="1"/>
      <c r="C487" s="1"/>
      <c r="D487" s="27"/>
      <c r="E487" s="23"/>
      <c r="F487" s="31"/>
      <c r="G487" s="33"/>
      <c r="H487" s="54"/>
    </row>
    <row r="488" spans="2:8" x14ac:dyDescent="0.25">
      <c r="B488" s="1"/>
      <c r="C488" s="1"/>
      <c r="D488" s="27"/>
      <c r="E488" s="23"/>
      <c r="F488" s="31"/>
      <c r="G488" s="33"/>
    </row>
    <row r="489" spans="2:8" x14ac:dyDescent="0.25">
      <c r="B489" s="1"/>
      <c r="C489" s="1"/>
      <c r="D489" s="27"/>
      <c r="E489" s="23"/>
      <c r="F489" s="31"/>
      <c r="G489" s="33"/>
    </row>
    <row r="490" spans="2:8" x14ac:dyDescent="0.25">
      <c r="B490" s="1"/>
      <c r="C490" s="1"/>
      <c r="D490" s="27"/>
      <c r="E490" s="23"/>
      <c r="F490" s="31"/>
      <c r="G490" s="33"/>
    </row>
    <row r="491" spans="2:8" x14ac:dyDescent="0.25">
      <c r="B491" s="1"/>
      <c r="C491" s="1"/>
      <c r="D491" s="27"/>
      <c r="E491" s="23"/>
      <c r="F491" s="31"/>
      <c r="G491" s="33"/>
    </row>
    <row r="492" spans="2:8" x14ac:dyDescent="0.25">
      <c r="B492" s="1"/>
      <c r="C492" s="1"/>
      <c r="D492" s="27"/>
      <c r="E492" s="23"/>
      <c r="F492" s="31"/>
      <c r="G492" s="33"/>
    </row>
    <row r="493" spans="2:8" x14ac:dyDescent="0.25">
      <c r="B493" s="1"/>
      <c r="C493" s="1"/>
      <c r="D493" s="27"/>
      <c r="E493" s="23"/>
      <c r="F493" s="31"/>
      <c r="G493" s="33"/>
    </row>
    <row r="494" spans="2:8" x14ac:dyDescent="0.25">
      <c r="B494" s="1"/>
      <c r="C494" s="1"/>
      <c r="D494" s="27"/>
      <c r="E494" s="23"/>
      <c r="F494" s="31"/>
      <c r="G494" s="33"/>
    </row>
    <row r="495" spans="2:8" x14ac:dyDescent="0.25">
      <c r="B495" s="1"/>
      <c r="C495" s="1"/>
      <c r="D495" s="27"/>
      <c r="E495" s="23"/>
      <c r="F495" s="31"/>
      <c r="G495" s="33"/>
    </row>
    <row r="496" spans="2:8" ht="18.75" x14ac:dyDescent="0.3">
      <c r="B496" s="1"/>
      <c r="C496" s="1"/>
      <c r="D496" s="137" t="s">
        <v>188</v>
      </c>
      <c r="E496" s="138"/>
      <c r="F496" s="138"/>
      <c r="G496" s="138"/>
    </row>
    <row r="497" spans="2:8" ht="19.5" thickBot="1" x14ac:dyDescent="0.35">
      <c r="B497" s="1"/>
      <c r="C497" s="1"/>
      <c r="D497" s="86"/>
      <c r="E497" s="87"/>
      <c r="F497" s="87"/>
      <c r="G497" s="87"/>
    </row>
    <row r="498" spans="2:8" x14ac:dyDescent="0.25">
      <c r="B498" s="1"/>
      <c r="C498" s="1"/>
      <c r="D498" s="82" t="s">
        <v>126</v>
      </c>
      <c r="E498" s="65" t="s">
        <v>2</v>
      </c>
      <c r="F498" s="66" t="s">
        <v>2</v>
      </c>
      <c r="G498" s="76" t="s">
        <v>4</v>
      </c>
      <c r="H498" s="144" t="s">
        <v>247</v>
      </c>
    </row>
    <row r="499" spans="2:8" ht="15.75" thickBot="1" x14ac:dyDescent="0.3">
      <c r="B499" s="1"/>
      <c r="C499" s="1"/>
      <c r="D499" s="83" t="s">
        <v>3</v>
      </c>
      <c r="E499" s="68" t="s">
        <v>3</v>
      </c>
      <c r="F499" s="69" t="s">
        <v>3</v>
      </c>
      <c r="G499" s="80" t="s">
        <v>0</v>
      </c>
      <c r="H499" s="145"/>
    </row>
    <row r="500" spans="2:8" x14ac:dyDescent="0.25">
      <c r="B500" s="1"/>
      <c r="C500" s="1"/>
      <c r="D500" s="36" t="s">
        <v>204</v>
      </c>
      <c r="E500" s="37"/>
      <c r="F500" s="7"/>
      <c r="G500" s="30"/>
      <c r="H500" s="64"/>
    </row>
    <row r="501" spans="2:8" x14ac:dyDescent="0.25">
      <c r="B501" s="1"/>
      <c r="C501" s="1"/>
      <c r="D501" s="139"/>
      <c r="E501" s="14">
        <v>411</v>
      </c>
      <c r="F501" s="18"/>
      <c r="G501" s="14" t="s">
        <v>47</v>
      </c>
      <c r="H501" s="13">
        <f>H502+H503+H504+H505+H506</f>
        <v>117788</v>
      </c>
    </row>
    <row r="502" spans="2:8" x14ac:dyDescent="0.25">
      <c r="B502" s="1"/>
      <c r="C502" s="1"/>
      <c r="D502" s="140"/>
      <c r="E502" s="142"/>
      <c r="F502" s="18" t="s">
        <v>48</v>
      </c>
      <c r="G502" s="17" t="s">
        <v>49</v>
      </c>
      <c r="H502" s="19">
        <v>81585</v>
      </c>
    </row>
    <row r="503" spans="2:8" x14ac:dyDescent="0.25">
      <c r="B503" s="1"/>
      <c r="C503" s="1"/>
      <c r="D503" s="140"/>
      <c r="E503" s="140"/>
      <c r="F503" s="18" t="s">
        <v>50</v>
      </c>
      <c r="G503" s="17" t="s">
        <v>51</v>
      </c>
      <c r="H503" s="19">
        <v>7672</v>
      </c>
    </row>
    <row r="504" spans="2:8" x14ac:dyDescent="0.25">
      <c r="B504" s="1"/>
      <c r="C504" s="1"/>
      <c r="D504" s="140"/>
      <c r="E504" s="140"/>
      <c r="F504" s="18" t="s">
        <v>52</v>
      </c>
      <c r="G504" s="17" t="s">
        <v>53</v>
      </c>
      <c r="H504" s="19">
        <v>20458</v>
      </c>
    </row>
    <row r="505" spans="2:8" x14ac:dyDescent="0.25">
      <c r="B505" s="1"/>
      <c r="C505" s="1"/>
      <c r="D505" s="140"/>
      <c r="E505" s="140"/>
      <c r="F505" s="18" t="s">
        <v>54</v>
      </c>
      <c r="G505" s="17" t="s">
        <v>55</v>
      </c>
      <c r="H505" s="19">
        <v>7075</v>
      </c>
    </row>
    <row r="506" spans="2:8" x14ac:dyDescent="0.25">
      <c r="B506" s="1"/>
      <c r="C506" s="1"/>
      <c r="D506" s="140"/>
      <c r="E506" s="141"/>
      <c r="F506" s="18" t="s">
        <v>56</v>
      </c>
      <c r="G506" s="17" t="s">
        <v>57</v>
      </c>
      <c r="H506" s="19">
        <v>998</v>
      </c>
    </row>
    <row r="507" spans="2:8" x14ac:dyDescent="0.25">
      <c r="B507" s="1"/>
      <c r="C507" s="1"/>
      <c r="D507" s="140"/>
      <c r="E507" s="14">
        <v>413</v>
      </c>
      <c r="F507" s="18"/>
      <c r="G507" s="14" t="s">
        <v>61</v>
      </c>
      <c r="H507" s="13">
        <f>H508+H509</f>
        <v>1200</v>
      </c>
    </row>
    <row r="508" spans="2:8" x14ac:dyDescent="0.25">
      <c r="B508" s="1"/>
      <c r="C508" s="1"/>
      <c r="D508" s="140"/>
      <c r="E508" s="142"/>
      <c r="F508" s="18" t="s">
        <v>62</v>
      </c>
      <c r="G508" s="17" t="s">
        <v>63</v>
      </c>
      <c r="H508" s="19">
        <v>800</v>
      </c>
    </row>
    <row r="509" spans="2:8" x14ac:dyDescent="0.25">
      <c r="B509" s="1"/>
      <c r="C509" s="1"/>
      <c r="D509" s="140"/>
      <c r="E509" s="141"/>
      <c r="F509" s="18" t="s">
        <v>66</v>
      </c>
      <c r="G509" s="17" t="s">
        <v>128</v>
      </c>
      <c r="H509" s="19">
        <v>400</v>
      </c>
    </row>
    <row r="510" spans="2:8" x14ac:dyDescent="0.25">
      <c r="B510" s="1"/>
      <c r="C510" s="1"/>
      <c r="D510" s="140"/>
      <c r="E510" s="14">
        <v>414</v>
      </c>
      <c r="F510" s="18"/>
      <c r="G510" s="14" t="s">
        <v>68</v>
      </c>
      <c r="H510" s="13">
        <f>H511+H512+H513</f>
        <v>1400</v>
      </c>
    </row>
    <row r="511" spans="2:8" x14ac:dyDescent="0.25">
      <c r="B511" s="1"/>
      <c r="C511" s="1"/>
      <c r="D511" s="140"/>
      <c r="E511" s="142"/>
      <c r="F511" s="18" t="s">
        <v>69</v>
      </c>
      <c r="G511" s="17" t="s">
        <v>70</v>
      </c>
      <c r="H511" s="19">
        <v>400</v>
      </c>
    </row>
    <row r="512" spans="2:8" ht="15" customHeight="1" x14ac:dyDescent="0.25">
      <c r="B512" s="1"/>
      <c r="C512" s="1"/>
      <c r="D512" s="140"/>
      <c r="E512" s="140"/>
      <c r="F512" s="18" t="s">
        <v>71</v>
      </c>
      <c r="G512" s="17" t="s">
        <v>72</v>
      </c>
      <c r="H512" s="19">
        <v>500</v>
      </c>
    </row>
    <row r="513" spans="2:8" ht="15" customHeight="1" x14ac:dyDescent="0.25">
      <c r="B513" s="1"/>
      <c r="C513" s="1"/>
      <c r="D513" s="140"/>
      <c r="E513" s="141"/>
      <c r="F513" s="18" t="s">
        <v>73</v>
      </c>
      <c r="G513" s="17" t="s">
        <v>242</v>
      </c>
      <c r="H513" s="19">
        <v>500</v>
      </c>
    </row>
    <row r="514" spans="2:8" ht="13.5" customHeight="1" x14ac:dyDescent="0.25">
      <c r="B514" s="1"/>
      <c r="C514" s="1"/>
      <c r="D514" s="140"/>
      <c r="E514" s="40">
        <v>419</v>
      </c>
      <c r="F514" s="7"/>
      <c r="G514" s="40" t="s">
        <v>89</v>
      </c>
      <c r="H514" s="13">
        <f>H515+H516+H517</f>
        <v>25000</v>
      </c>
    </row>
    <row r="515" spans="2:8" x14ac:dyDescent="0.25">
      <c r="B515" s="1"/>
      <c r="C515" s="1"/>
      <c r="D515" s="140"/>
      <c r="E515" s="142"/>
      <c r="F515" s="7" t="s">
        <v>92</v>
      </c>
      <c r="G515" s="30" t="s">
        <v>203</v>
      </c>
      <c r="H515" s="19">
        <v>20000</v>
      </c>
    </row>
    <row r="516" spans="2:8" x14ac:dyDescent="0.25">
      <c r="B516" s="1"/>
      <c r="C516" s="1"/>
      <c r="D516" s="140"/>
      <c r="E516" s="140"/>
      <c r="F516" s="7" t="s">
        <v>92</v>
      </c>
      <c r="G516" s="30" t="s">
        <v>224</v>
      </c>
      <c r="H516" s="19">
        <v>1000</v>
      </c>
    </row>
    <row r="517" spans="2:8" x14ac:dyDescent="0.25">
      <c r="B517" s="1"/>
      <c r="C517" s="1"/>
      <c r="D517" s="140"/>
      <c r="E517" s="141"/>
      <c r="F517" s="7" t="s">
        <v>92</v>
      </c>
      <c r="G517" s="30" t="s">
        <v>230</v>
      </c>
      <c r="H517" s="19">
        <v>4000</v>
      </c>
    </row>
    <row r="518" spans="2:8" x14ac:dyDescent="0.25">
      <c r="B518" s="1"/>
      <c r="C518" s="1"/>
      <c r="D518" s="140"/>
      <c r="E518" s="40">
        <v>431</v>
      </c>
      <c r="F518" s="7"/>
      <c r="G518" s="40" t="s">
        <v>131</v>
      </c>
      <c r="H518" s="13">
        <f>H519+H520+H521+H523+H522+H524+H525+H526</f>
        <v>375000</v>
      </c>
    </row>
    <row r="519" spans="2:8" x14ac:dyDescent="0.25">
      <c r="B519" s="1"/>
      <c r="C519" s="1"/>
      <c r="D519" s="140"/>
      <c r="E519" s="142"/>
      <c r="F519" s="7" t="s">
        <v>100</v>
      </c>
      <c r="G519" s="30" t="s">
        <v>199</v>
      </c>
      <c r="H519" s="19">
        <v>190000</v>
      </c>
    </row>
    <row r="520" spans="2:8" x14ac:dyDescent="0.25">
      <c r="B520" s="1"/>
      <c r="C520" s="1"/>
      <c r="D520" s="140"/>
      <c r="E520" s="140"/>
      <c r="F520" s="7" t="s">
        <v>101</v>
      </c>
      <c r="G520" s="30" t="s">
        <v>102</v>
      </c>
      <c r="H520" s="19">
        <v>17000</v>
      </c>
    </row>
    <row r="521" spans="2:8" x14ac:dyDescent="0.25">
      <c r="B521" s="1"/>
      <c r="C521" s="1"/>
      <c r="D521" s="140"/>
      <c r="E521" s="140"/>
      <c r="F521" s="7" t="s">
        <v>103</v>
      </c>
      <c r="G521" s="30" t="s">
        <v>200</v>
      </c>
      <c r="H521" s="19">
        <v>4000</v>
      </c>
    </row>
    <row r="522" spans="2:8" x14ac:dyDescent="0.25">
      <c r="B522" s="1"/>
      <c r="C522" s="1"/>
      <c r="D522" s="140"/>
      <c r="E522" s="140"/>
      <c r="F522" s="7" t="s">
        <v>105</v>
      </c>
      <c r="G522" s="30" t="s">
        <v>213</v>
      </c>
      <c r="H522" s="19">
        <v>25000</v>
      </c>
    </row>
    <row r="523" spans="2:8" x14ac:dyDescent="0.25">
      <c r="B523" s="1"/>
      <c r="C523" s="1"/>
      <c r="D523" s="140"/>
      <c r="E523" s="140"/>
      <c r="F523" s="7" t="s">
        <v>107</v>
      </c>
      <c r="G523" s="30" t="s">
        <v>201</v>
      </c>
      <c r="H523" s="19">
        <v>110000</v>
      </c>
    </row>
    <row r="524" spans="2:8" x14ac:dyDescent="0.25">
      <c r="B524" s="1"/>
      <c r="C524" s="1"/>
      <c r="D524" s="140"/>
      <c r="E524" s="140"/>
      <c r="F524" s="7" t="s">
        <v>107</v>
      </c>
      <c r="G524" s="30" t="s">
        <v>231</v>
      </c>
      <c r="H524" s="19">
        <v>1500</v>
      </c>
    </row>
    <row r="525" spans="2:8" x14ac:dyDescent="0.25">
      <c r="B525" s="1"/>
      <c r="C525" s="1"/>
      <c r="D525" s="140"/>
      <c r="E525" s="140"/>
      <c r="F525" s="7" t="s">
        <v>107</v>
      </c>
      <c r="G525" s="30" t="s">
        <v>225</v>
      </c>
      <c r="H525" s="19">
        <v>7500</v>
      </c>
    </row>
    <row r="526" spans="2:8" x14ac:dyDescent="0.25">
      <c r="B526" s="1"/>
      <c r="C526" s="1"/>
      <c r="D526" s="140"/>
      <c r="E526" s="141"/>
      <c r="F526" s="7" t="s">
        <v>107</v>
      </c>
      <c r="G526" s="30" t="s">
        <v>249</v>
      </c>
      <c r="H526" s="19">
        <v>20000</v>
      </c>
    </row>
    <row r="527" spans="2:8" x14ac:dyDescent="0.25">
      <c r="B527" s="1"/>
      <c r="C527" s="1"/>
      <c r="D527" s="140"/>
      <c r="E527" s="40">
        <v>463</v>
      </c>
      <c r="F527" s="7"/>
      <c r="G527" s="40" t="s">
        <v>121</v>
      </c>
      <c r="H527" s="13">
        <f>H528</f>
        <v>13000</v>
      </c>
    </row>
    <row r="528" spans="2:8" x14ac:dyDescent="0.25">
      <c r="B528" s="1"/>
      <c r="C528" s="1"/>
      <c r="D528" s="140"/>
      <c r="E528" s="30"/>
      <c r="F528" s="7" t="s">
        <v>207</v>
      </c>
      <c r="G528" s="30" t="s">
        <v>121</v>
      </c>
      <c r="H528" s="19">
        <v>13000</v>
      </c>
    </row>
    <row r="529" spans="2:8" x14ac:dyDescent="0.25">
      <c r="B529" s="1"/>
      <c r="C529" s="1"/>
      <c r="D529" s="141"/>
      <c r="E529" s="30"/>
      <c r="F529" s="7"/>
      <c r="G529" s="40" t="s">
        <v>137</v>
      </c>
      <c r="H529" s="13">
        <f>H501+H507+H510+H518+H514+H527</f>
        <v>533388</v>
      </c>
    </row>
    <row r="530" spans="2:8" x14ac:dyDescent="0.25">
      <c r="B530" s="1"/>
      <c r="C530" s="1"/>
      <c r="D530" s="27"/>
      <c r="E530" s="23"/>
      <c r="F530" s="31"/>
      <c r="G530" s="33"/>
      <c r="H530" s="54"/>
    </row>
    <row r="531" spans="2:8" x14ac:dyDescent="0.25">
      <c r="B531" s="1"/>
      <c r="C531" s="1"/>
      <c r="D531" s="27"/>
      <c r="E531" s="23"/>
      <c r="F531" s="31"/>
      <c r="G531" s="33"/>
    </row>
    <row r="532" spans="2:8" ht="18.75" x14ac:dyDescent="0.3">
      <c r="B532" s="1"/>
      <c r="C532" s="1"/>
      <c r="D532" s="137" t="s">
        <v>154</v>
      </c>
      <c r="E532" s="138"/>
      <c r="F532" s="138"/>
      <c r="G532" s="138"/>
    </row>
    <row r="533" spans="2:8" ht="19.5" thickBot="1" x14ac:dyDescent="0.35">
      <c r="B533" s="1"/>
      <c r="C533" s="1"/>
      <c r="D533" s="91"/>
      <c r="E533" s="92"/>
      <c r="F533" s="92"/>
      <c r="G533" s="92"/>
    </row>
    <row r="534" spans="2:8" x14ac:dyDescent="0.25">
      <c r="B534" s="1"/>
      <c r="C534" s="1"/>
      <c r="D534" s="75" t="s">
        <v>126</v>
      </c>
      <c r="E534" s="66" t="s">
        <v>2</v>
      </c>
      <c r="F534" s="66" t="s">
        <v>2</v>
      </c>
      <c r="G534" s="76" t="s">
        <v>4</v>
      </c>
      <c r="H534" s="144" t="s">
        <v>247</v>
      </c>
    </row>
    <row r="535" spans="2:8" ht="15.75" thickBot="1" x14ac:dyDescent="0.3">
      <c r="B535" s="1"/>
      <c r="C535" s="1"/>
      <c r="D535" s="77" t="s">
        <v>3</v>
      </c>
      <c r="E535" s="69" t="s">
        <v>3</v>
      </c>
      <c r="F535" s="69" t="s">
        <v>3</v>
      </c>
      <c r="G535" s="80"/>
      <c r="H535" s="145"/>
    </row>
    <row r="536" spans="2:8" x14ac:dyDescent="0.25">
      <c r="B536" s="1"/>
      <c r="C536" s="1"/>
      <c r="D536" s="36" t="s">
        <v>166</v>
      </c>
      <c r="E536" s="37"/>
      <c r="F536" s="7"/>
      <c r="G536" s="30"/>
      <c r="H536" s="79"/>
    </row>
    <row r="537" spans="2:8" x14ac:dyDescent="0.25">
      <c r="B537" s="1"/>
      <c r="C537" s="1"/>
      <c r="D537" s="139"/>
      <c r="E537" s="14">
        <v>411</v>
      </c>
      <c r="F537" s="18"/>
      <c r="G537" s="14" t="s">
        <v>47</v>
      </c>
      <c r="H537" s="13">
        <f>H538+H539+H540+H541+H542</f>
        <v>144586</v>
      </c>
    </row>
    <row r="538" spans="2:8" x14ac:dyDescent="0.25">
      <c r="B538" s="1"/>
      <c r="C538" s="1"/>
      <c r="D538" s="140"/>
      <c r="E538" s="142"/>
      <c r="F538" s="18" t="s">
        <v>48</v>
      </c>
      <c r="G538" s="17" t="s">
        <v>49</v>
      </c>
      <c r="H538" s="19">
        <v>100147</v>
      </c>
    </row>
    <row r="539" spans="2:8" x14ac:dyDescent="0.25">
      <c r="B539" s="1"/>
      <c r="C539" s="1"/>
      <c r="D539" s="140"/>
      <c r="E539" s="140"/>
      <c r="F539" s="18" t="s">
        <v>50</v>
      </c>
      <c r="G539" s="17" t="s">
        <v>51</v>
      </c>
      <c r="H539" s="19">
        <v>9417</v>
      </c>
    </row>
    <row r="540" spans="2:8" x14ac:dyDescent="0.25">
      <c r="B540" s="1"/>
      <c r="C540" s="1"/>
      <c r="D540" s="140"/>
      <c r="E540" s="140"/>
      <c r="F540" s="18" t="s">
        <v>52</v>
      </c>
      <c r="G540" s="17" t="s">
        <v>53</v>
      </c>
      <c r="H540" s="19">
        <v>25112</v>
      </c>
    </row>
    <row r="541" spans="2:8" x14ac:dyDescent="0.25">
      <c r="B541" s="1"/>
      <c r="C541" s="1"/>
      <c r="D541" s="140"/>
      <c r="E541" s="140"/>
      <c r="F541" s="18" t="s">
        <v>54</v>
      </c>
      <c r="G541" s="17" t="s">
        <v>55</v>
      </c>
      <c r="H541" s="19">
        <v>8685</v>
      </c>
    </row>
    <row r="542" spans="2:8" x14ac:dyDescent="0.25">
      <c r="B542" s="1"/>
      <c r="C542" s="1"/>
      <c r="D542" s="140"/>
      <c r="E542" s="141"/>
      <c r="F542" s="18" t="s">
        <v>56</v>
      </c>
      <c r="G542" s="17" t="s">
        <v>57</v>
      </c>
      <c r="H542" s="19">
        <v>1225</v>
      </c>
    </row>
    <row r="543" spans="2:8" x14ac:dyDescent="0.25">
      <c r="B543" s="1"/>
      <c r="C543" s="1"/>
      <c r="D543" s="140"/>
      <c r="E543" s="14">
        <v>413</v>
      </c>
      <c r="F543" s="18"/>
      <c r="G543" s="14" t="s">
        <v>61</v>
      </c>
      <c r="H543" s="13">
        <f>H544+H545+H546</f>
        <v>34200</v>
      </c>
    </row>
    <row r="544" spans="2:8" x14ac:dyDescent="0.25">
      <c r="B544" s="1"/>
      <c r="C544" s="1"/>
      <c r="D544" s="140"/>
      <c r="E544" s="142"/>
      <c r="F544" s="18" t="s">
        <v>62</v>
      </c>
      <c r="G544" s="17" t="s">
        <v>63</v>
      </c>
      <c r="H544" s="19">
        <v>3000</v>
      </c>
    </row>
    <row r="545" spans="2:8" x14ac:dyDescent="0.25">
      <c r="B545" s="1"/>
      <c r="C545" s="1"/>
      <c r="D545" s="140"/>
      <c r="E545" s="140"/>
      <c r="F545" s="18" t="s">
        <v>64</v>
      </c>
      <c r="G545" s="17" t="s">
        <v>65</v>
      </c>
      <c r="H545" s="19">
        <v>30000</v>
      </c>
    </row>
    <row r="546" spans="2:8" x14ac:dyDescent="0.25">
      <c r="B546" s="1"/>
      <c r="C546" s="1"/>
      <c r="D546" s="140"/>
      <c r="E546" s="141"/>
      <c r="F546" s="18" t="s">
        <v>66</v>
      </c>
      <c r="G546" s="17" t="s">
        <v>128</v>
      </c>
      <c r="H546" s="19">
        <v>1200</v>
      </c>
    </row>
    <row r="547" spans="2:8" x14ac:dyDescent="0.25">
      <c r="B547" s="1"/>
      <c r="C547" s="1"/>
      <c r="D547" s="140"/>
      <c r="E547" s="14">
        <v>414</v>
      </c>
      <c r="F547" s="18"/>
      <c r="G547" s="14" t="s">
        <v>68</v>
      </c>
      <c r="H547" s="13">
        <f>H548+H549+H550+H551+H553+H554+H552</f>
        <v>55100</v>
      </c>
    </row>
    <row r="548" spans="2:8" ht="15" customHeight="1" x14ac:dyDescent="0.25">
      <c r="B548" s="1"/>
      <c r="C548" s="1"/>
      <c r="D548" s="140"/>
      <c r="E548" s="142"/>
      <c r="F548" s="18" t="s">
        <v>69</v>
      </c>
      <c r="G548" s="17" t="s">
        <v>70</v>
      </c>
      <c r="H548" s="19">
        <v>1000</v>
      </c>
    </row>
    <row r="549" spans="2:8" ht="14.25" customHeight="1" x14ac:dyDescent="0.25">
      <c r="B549" s="1"/>
      <c r="C549" s="1"/>
      <c r="D549" s="140"/>
      <c r="E549" s="140"/>
      <c r="F549" s="18" t="s">
        <v>71</v>
      </c>
      <c r="G549" s="17" t="s">
        <v>72</v>
      </c>
      <c r="H549" s="19">
        <v>800</v>
      </c>
    </row>
    <row r="550" spans="2:8" x14ac:dyDescent="0.25">
      <c r="B550" s="1"/>
      <c r="C550" s="1"/>
      <c r="D550" s="140"/>
      <c r="E550" s="140"/>
      <c r="F550" s="18" t="s">
        <v>73</v>
      </c>
      <c r="G550" s="17" t="s">
        <v>240</v>
      </c>
      <c r="H550" s="19">
        <v>1300</v>
      </c>
    </row>
    <row r="551" spans="2:8" x14ac:dyDescent="0.25">
      <c r="B551" s="1"/>
      <c r="C551" s="1"/>
      <c r="D551" s="140"/>
      <c r="E551" s="140"/>
      <c r="F551" s="18" t="s">
        <v>75</v>
      </c>
      <c r="G551" s="17" t="s">
        <v>76</v>
      </c>
      <c r="H551" s="19">
        <v>5000</v>
      </c>
    </row>
    <row r="552" spans="2:8" x14ac:dyDescent="0.25">
      <c r="B552" s="1"/>
      <c r="C552" s="1"/>
      <c r="D552" s="140"/>
      <c r="E552" s="140"/>
      <c r="F552" s="18" t="s">
        <v>219</v>
      </c>
      <c r="G552" s="17" t="s">
        <v>295</v>
      </c>
      <c r="H552" s="19">
        <v>40000</v>
      </c>
    </row>
    <row r="553" spans="2:8" x14ac:dyDescent="0.25">
      <c r="B553" s="1"/>
      <c r="C553" s="1"/>
      <c r="D553" s="140"/>
      <c r="E553" s="140"/>
      <c r="F553" s="18" t="s">
        <v>77</v>
      </c>
      <c r="G553" s="17" t="s">
        <v>155</v>
      </c>
      <c r="H553" s="19">
        <v>4000</v>
      </c>
    </row>
    <row r="554" spans="2:8" x14ac:dyDescent="0.25">
      <c r="B554" s="1"/>
      <c r="C554" s="1"/>
      <c r="D554" s="140"/>
      <c r="E554" s="141"/>
      <c r="F554" s="59" t="s">
        <v>77</v>
      </c>
      <c r="G554" s="17" t="s">
        <v>78</v>
      </c>
      <c r="H554" s="19">
        <v>3000</v>
      </c>
    </row>
    <row r="555" spans="2:8" x14ac:dyDescent="0.25">
      <c r="B555" s="1"/>
      <c r="C555" s="1"/>
      <c r="D555" s="140"/>
      <c r="E555" s="14">
        <v>415</v>
      </c>
      <c r="F555" s="18"/>
      <c r="G555" s="14" t="s">
        <v>79</v>
      </c>
      <c r="H555" s="13">
        <f>H556</f>
        <v>400</v>
      </c>
    </row>
    <row r="556" spans="2:8" x14ac:dyDescent="0.25">
      <c r="B556" s="1"/>
      <c r="C556" s="1"/>
      <c r="D556" s="140"/>
      <c r="E556" s="17"/>
      <c r="F556" s="18" t="s">
        <v>82</v>
      </c>
      <c r="G556" s="17" t="s">
        <v>129</v>
      </c>
      <c r="H556" s="19">
        <v>400</v>
      </c>
    </row>
    <row r="557" spans="2:8" x14ac:dyDescent="0.25">
      <c r="B557" s="1"/>
      <c r="C557" s="1"/>
      <c r="D557" s="140"/>
      <c r="E557" s="14">
        <v>416</v>
      </c>
      <c r="F557" s="18"/>
      <c r="G557" s="14" t="s">
        <v>84</v>
      </c>
      <c r="H557" s="13">
        <f>H558</f>
        <v>109200</v>
      </c>
    </row>
    <row r="558" spans="2:8" x14ac:dyDescent="0.25">
      <c r="B558" s="1"/>
      <c r="C558" s="1"/>
      <c r="D558" s="140"/>
      <c r="E558" s="17"/>
      <c r="F558" s="18" t="s">
        <v>85</v>
      </c>
      <c r="G558" s="17" t="s">
        <v>86</v>
      </c>
      <c r="H558" s="19">
        <v>109200</v>
      </c>
    </row>
    <row r="559" spans="2:8" x14ac:dyDescent="0.25">
      <c r="B559" s="1"/>
      <c r="C559" s="1"/>
      <c r="D559" s="140"/>
      <c r="E559" s="14">
        <v>419</v>
      </c>
      <c r="F559" s="18"/>
      <c r="G559" s="14" t="s">
        <v>89</v>
      </c>
      <c r="H559" s="13">
        <f>H560+H561+H562</f>
        <v>15000</v>
      </c>
    </row>
    <row r="560" spans="2:8" x14ac:dyDescent="0.25">
      <c r="B560" s="1"/>
      <c r="C560" s="1"/>
      <c r="D560" s="140"/>
      <c r="E560" s="143"/>
      <c r="F560" s="18" t="s">
        <v>90</v>
      </c>
      <c r="G560" s="17" t="s">
        <v>91</v>
      </c>
      <c r="H560" s="19">
        <v>6000</v>
      </c>
    </row>
    <row r="561" spans="2:8" x14ac:dyDescent="0.25">
      <c r="B561" s="1"/>
      <c r="C561" s="1"/>
      <c r="D561" s="140"/>
      <c r="E561" s="140"/>
      <c r="F561" s="18" t="s">
        <v>92</v>
      </c>
      <c r="G561" s="17" t="s">
        <v>232</v>
      </c>
      <c r="H561" s="19">
        <v>8000</v>
      </c>
    </row>
    <row r="562" spans="2:8" x14ac:dyDescent="0.25">
      <c r="B562" s="1"/>
      <c r="C562" s="1"/>
      <c r="D562" s="140"/>
      <c r="E562" s="141"/>
      <c r="F562" s="18" t="s">
        <v>92</v>
      </c>
      <c r="G562" s="17" t="s">
        <v>224</v>
      </c>
      <c r="H562" s="19">
        <v>1000</v>
      </c>
    </row>
    <row r="563" spans="2:8" x14ac:dyDescent="0.25">
      <c r="B563" s="1"/>
      <c r="C563" s="1"/>
      <c r="D563" s="140"/>
      <c r="E563" s="14">
        <v>422</v>
      </c>
      <c r="F563" s="29"/>
      <c r="G563" s="14" t="s">
        <v>96</v>
      </c>
      <c r="H563" s="13">
        <f>H564</f>
        <v>20000</v>
      </c>
    </row>
    <row r="564" spans="2:8" x14ac:dyDescent="0.25">
      <c r="B564" s="1"/>
      <c r="C564" s="1"/>
      <c r="D564" s="140"/>
      <c r="E564" s="17"/>
      <c r="F564" s="18" t="s">
        <v>97</v>
      </c>
      <c r="G564" s="17" t="s">
        <v>250</v>
      </c>
      <c r="H564" s="19">
        <v>20000</v>
      </c>
    </row>
    <row r="565" spans="2:8" x14ac:dyDescent="0.25">
      <c r="B565" s="1"/>
      <c r="C565" s="1"/>
      <c r="D565" s="140"/>
      <c r="E565" s="14">
        <v>431</v>
      </c>
      <c r="F565" s="18"/>
      <c r="G565" s="14" t="s">
        <v>131</v>
      </c>
      <c r="H565" s="13">
        <f>H566+H567+H568+H569+H570+H571+H572+H573+H574+H575</f>
        <v>1180000</v>
      </c>
    </row>
    <row r="566" spans="2:8" x14ac:dyDescent="0.25">
      <c r="B566" s="1"/>
      <c r="C566" s="1"/>
      <c r="D566" s="140"/>
      <c r="E566" s="142"/>
      <c r="F566" s="7" t="s">
        <v>100</v>
      </c>
      <c r="G566" s="30" t="s">
        <v>156</v>
      </c>
      <c r="H566" s="19">
        <v>140000</v>
      </c>
    </row>
    <row r="567" spans="2:8" x14ac:dyDescent="0.25">
      <c r="B567" s="1"/>
      <c r="C567" s="1"/>
      <c r="D567" s="140"/>
      <c r="E567" s="140"/>
      <c r="F567" s="18" t="s">
        <v>100</v>
      </c>
      <c r="G567" s="30" t="s">
        <v>157</v>
      </c>
      <c r="H567" s="19">
        <v>270000</v>
      </c>
    </row>
    <row r="568" spans="2:8" s="60" customFormat="1" x14ac:dyDescent="0.25">
      <c r="B568" s="58"/>
      <c r="C568" s="58"/>
      <c r="D568" s="140"/>
      <c r="E568" s="140"/>
      <c r="F568" s="7" t="s">
        <v>100</v>
      </c>
      <c r="G568" s="30" t="s">
        <v>158</v>
      </c>
      <c r="H568" s="19">
        <v>120000</v>
      </c>
    </row>
    <row r="569" spans="2:8" x14ac:dyDescent="0.25">
      <c r="B569" s="1"/>
      <c r="C569" s="1"/>
      <c r="D569" s="140"/>
      <c r="E569" s="140"/>
      <c r="F569" s="7" t="s">
        <v>100</v>
      </c>
      <c r="G569" s="30" t="s">
        <v>159</v>
      </c>
      <c r="H569" s="19">
        <v>20000</v>
      </c>
    </row>
    <row r="570" spans="2:8" x14ac:dyDescent="0.25">
      <c r="B570" s="1"/>
      <c r="C570" s="1"/>
      <c r="D570" s="140"/>
      <c r="E570" s="140"/>
      <c r="F570" s="18" t="s">
        <v>100</v>
      </c>
      <c r="G570" s="30" t="s">
        <v>160</v>
      </c>
      <c r="H570" s="19">
        <v>135000</v>
      </c>
    </row>
    <row r="571" spans="2:8" x14ac:dyDescent="0.25">
      <c r="B571" s="1"/>
      <c r="C571" s="1"/>
      <c r="D571" s="140"/>
      <c r="E571" s="140"/>
      <c r="F571" s="7" t="s">
        <v>100</v>
      </c>
      <c r="G571" s="30" t="s">
        <v>311</v>
      </c>
      <c r="H571" s="19">
        <v>190000</v>
      </c>
    </row>
    <row r="572" spans="2:8" x14ac:dyDescent="0.25">
      <c r="B572" s="1"/>
      <c r="C572" s="1"/>
      <c r="D572" s="140"/>
      <c r="E572" s="140"/>
      <c r="F572" s="18" t="s">
        <v>100</v>
      </c>
      <c r="G572" s="17" t="s">
        <v>161</v>
      </c>
      <c r="H572" s="19">
        <v>95000</v>
      </c>
    </row>
    <row r="573" spans="2:8" x14ac:dyDescent="0.25">
      <c r="B573" s="1"/>
      <c r="C573" s="1"/>
      <c r="D573" s="140"/>
      <c r="E573" s="140"/>
      <c r="F573" s="7" t="s">
        <v>100</v>
      </c>
      <c r="G573" s="49" t="s">
        <v>212</v>
      </c>
      <c r="H573" s="19">
        <v>85000</v>
      </c>
    </row>
    <row r="574" spans="2:8" x14ac:dyDescent="0.25">
      <c r="B574" s="1"/>
      <c r="C574" s="1"/>
      <c r="D574" s="140"/>
      <c r="E574" s="140"/>
      <c r="F574" s="7" t="s">
        <v>100</v>
      </c>
      <c r="G574" s="30" t="s">
        <v>162</v>
      </c>
      <c r="H574" s="19">
        <v>115000</v>
      </c>
    </row>
    <row r="575" spans="2:8" x14ac:dyDescent="0.25">
      <c r="B575" s="1"/>
      <c r="C575" s="1"/>
      <c r="D575" s="140"/>
      <c r="E575" s="141"/>
      <c r="F575" s="7" t="s">
        <v>100</v>
      </c>
      <c r="G575" s="30" t="s">
        <v>163</v>
      </c>
      <c r="H575" s="19">
        <v>10000</v>
      </c>
    </row>
    <row r="576" spans="2:8" x14ac:dyDescent="0.25">
      <c r="B576" s="1"/>
      <c r="C576" s="1"/>
      <c r="D576" s="140"/>
      <c r="E576" s="40">
        <v>461</v>
      </c>
      <c r="F576" s="42"/>
      <c r="G576" s="40" t="s">
        <v>164</v>
      </c>
      <c r="H576" s="13">
        <f>H577</f>
        <v>584900</v>
      </c>
    </row>
    <row r="577" spans="2:8" x14ac:dyDescent="0.25">
      <c r="B577" s="1"/>
      <c r="C577" s="1"/>
      <c r="D577" s="140"/>
      <c r="E577" s="17"/>
      <c r="F577" s="18" t="s">
        <v>119</v>
      </c>
      <c r="G577" s="30" t="s">
        <v>165</v>
      </c>
      <c r="H577" s="19">
        <v>584900</v>
      </c>
    </row>
    <row r="578" spans="2:8" s="90" customFormat="1" x14ac:dyDescent="0.25">
      <c r="B578" s="2"/>
      <c r="C578" s="2"/>
      <c r="D578" s="140"/>
      <c r="E578" s="14">
        <v>463</v>
      </c>
      <c r="F578" s="18"/>
      <c r="G578" s="40" t="s">
        <v>121</v>
      </c>
      <c r="H578" s="13">
        <f>H579</f>
        <v>220000</v>
      </c>
    </row>
    <row r="579" spans="2:8" x14ac:dyDescent="0.25">
      <c r="B579" s="1"/>
      <c r="C579" s="1"/>
      <c r="D579" s="140"/>
      <c r="E579" s="17"/>
      <c r="F579" s="18" t="s">
        <v>207</v>
      </c>
      <c r="G579" s="30" t="s">
        <v>121</v>
      </c>
      <c r="H579" s="19">
        <v>220000</v>
      </c>
    </row>
    <row r="580" spans="2:8" x14ac:dyDescent="0.25">
      <c r="B580" s="1"/>
      <c r="C580" s="1"/>
      <c r="D580" s="141"/>
      <c r="E580" s="30"/>
      <c r="F580" s="7"/>
      <c r="G580" s="40" t="s">
        <v>137</v>
      </c>
      <c r="H580" s="13">
        <f>H537+H543+H547+H555+H557+H559+H563+H565+H576+H578</f>
        <v>2363386</v>
      </c>
    </row>
    <row r="581" spans="2:8" x14ac:dyDescent="0.25">
      <c r="B581" s="1"/>
      <c r="C581" s="1"/>
      <c r="D581" s="88"/>
      <c r="E581" s="23"/>
      <c r="F581" s="31"/>
      <c r="G581" s="33"/>
    </row>
    <row r="582" spans="2:8" x14ac:dyDescent="0.25">
      <c r="B582" s="1"/>
      <c r="C582" s="1"/>
      <c r="D582" s="27"/>
      <c r="E582" s="23"/>
      <c r="F582" s="31"/>
      <c r="G582" s="33"/>
    </row>
    <row r="583" spans="2:8" x14ac:dyDescent="0.25">
      <c r="B583" s="1"/>
      <c r="C583" s="1"/>
      <c r="D583" s="27"/>
      <c r="E583" s="23"/>
      <c r="F583" s="31"/>
      <c r="G583" s="33"/>
    </row>
    <row r="584" spans="2:8" x14ac:dyDescent="0.25">
      <c r="B584" s="1"/>
      <c r="C584" s="1"/>
      <c r="D584" s="27"/>
      <c r="E584" s="23"/>
      <c r="F584" s="31"/>
      <c r="G584" s="33"/>
    </row>
    <row r="585" spans="2:8" x14ac:dyDescent="0.25">
      <c r="B585" s="1"/>
      <c r="C585" s="1"/>
      <c r="D585" s="27"/>
      <c r="E585" s="23"/>
      <c r="F585" s="31"/>
      <c r="G585" s="33"/>
    </row>
    <row r="586" spans="2:8" x14ac:dyDescent="0.25">
      <c r="B586" s="1"/>
      <c r="C586" s="1"/>
      <c r="D586" s="27"/>
      <c r="E586" s="23"/>
      <c r="F586" s="31"/>
      <c r="G586" s="33"/>
    </row>
    <row r="587" spans="2:8" x14ac:dyDescent="0.25">
      <c r="B587" s="1"/>
      <c r="C587" s="1"/>
      <c r="D587" s="27"/>
      <c r="E587" s="23"/>
      <c r="F587" s="31"/>
      <c r="G587" s="33"/>
    </row>
    <row r="588" spans="2:8" x14ac:dyDescent="0.25">
      <c r="B588" s="1"/>
      <c r="C588" s="1"/>
      <c r="D588" s="27"/>
      <c r="E588" s="23"/>
      <c r="F588" s="31"/>
      <c r="G588" s="33"/>
    </row>
    <row r="589" spans="2:8" x14ac:dyDescent="0.25">
      <c r="B589" s="1"/>
      <c r="C589" s="1"/>
      <c r="D589" s="27"/>
      <c r="E589" s="23"/>
      <c r="F589" s="31"/>
      <c r="G589" s="33"/>
    </row>
    <row r="590" spans="2:8" x14ac:dyDescent="0.25">
      <c r="B590" s="1"/>
      <c r="C590" s="1"/>
      <c r="D590" s="27"/>
      <c r="E590" s="23"/>
      <c r="F590" s="31"/>
      <c r="G590" s="33"/>
    </row>
    <row r="591" spans="2:8" x14ac:dyDescent="0.25">
      <c r="B591" s="1"/>
      <c r="C591" s="1"/>
      <c r="D591" s="27"/>
      <c r="E591" s="23"/>
      <c r="F591" s="31"/>
      <c r="G591" s="33"/>
    </row>
    <row r="592" spans="2:8" x14ac:dyDescent="0.25">
      <c r="B592" s="1"/>
      <c r="C592" s="1"/>
      <c r="D592" s="27"/>
      <c r="E592" s="23"/>
      <c r="F592" s="31"/>
      <c r="G592" s="33"/>
    </row>
    <row r="593" spans="2:7" x14ac:dyDescent="0.25">
      <c r="B593" s="1"/>
      <c r="C593" s="1"/>
      <c r="D593" s="27"/>
      <c r="E593" s="23"/>
      <c r="F593" s="31"/>
      <c r="G593" s="33"/>
    </row>
    <row r="594" spans="2:7" x14ac:dyDescent="0.25">
      <c r="B594" s="1"/>
      <c r="C594" s="1"/>
      <c r="D594" s="27"/>
      <c r="E594" s="23"/>
      <c r="F594" s="31"/>
      <c r="G594" s="33"/>
    </row>
    <row r="595" spans="2:7" x14ac:dyDescent="0.25">
      <c r="B595" s="1"/>
      <c r="C595" s="1"/>
      <c r="D595" s="27"/>
      <c r="E595" s="23"/>
      <c r="F595" s="31"/>
      <c r="G595" s="33"/>
    </row>
    <row r="596" spans="2:7" x14ac:dyDescent="0.25">
      <c r="B596" s="1"/>
      <c r="C596" s="1"/>
      <c r="D596" s="27"/>
      <c r="E596" s="23"/>
      <c r="F596" s="31"/>
      <c r="G596" s="33"/>
    </row>
    <row r="597" spans="2:7" x14ac:dyDescent="0.25">
      <c r="B597" s="1"/>
      <c r="C597" s="1"/>
      <c r="D597" s="27"/>
      <c r="E597" s="23"/>
      <c r="F597" s="31"/>
      <c r="G597" s="33"/>
    </row>
    <row r="598" spans="2:7" x14ac:dyDescent="0.25">
      <c r="B598" s="1"/>
      <c r="C598" s="1"/>
      <c r="D598" s="27"/>
      <c r="E598" s="23"/>
      <c r="F598" s="31"/>
      <c r="G598" s="33"/>
    </row>
    <row r="599" spans="2:7" x14ac:dyDescent="0.25">
      <c r="B599" s="1"/>
      <c r="C599" s="1"/>
      <c r="D599" s="27"/>
      <c r="E599" s="23"/>
      <c r="F599" s="31"/>
      <c r="G599" s="33"/>
    </row>
    <row r="600" spans="2:7" x14ac:dyDescent="0.25">
      <c r="B600" s="1"/>
      <c r="C600" s="1"/>
      <c r="D600" s="27"/>
      <c r="E600" s="23"/>
      <c r="F600" s="31"/>
      <c r="G600" s="33"/>
    </row>
    <row r="601" spans="2:7" x14ac:dyDescent="0.25">
      <c r="B601" s="1"/>
      <c r="C601" s="1"/>
      <c r="D601" s="27"/>
      <c r="E601" s="23"/>
      <c r="F601" s="31"/>
      <c r="G601" s="33"/>
    </row>
    <row r="602" spans="2:7" x14ac:dyDescent="0.25">
      <c r="B602" s="1"/>
      <c r="C602" s="1"/>
      <c r="D602" s="27"/>
      <c r="E602" s="23"/>
      <c r="F602" s="31"/>
      <c r="G602" s="33"/>
    </row>
    <row r="603" spans="2:7" x14ac:dyDescent="0.25">
      <c r="B603" s="1"/>
      <c r="C603" s="1"/>
      <c r="D603" s="27"/>
      <c r="E603" s="23"/>
      <c r="F603" s="31"/>
      <c r="G603" s="33"/>
    </row>
    <row r="604" spans="2:7" x14ac:dyDescent="0.25">
      <c r="B604" s="1"/>
      <c r="C604" s="1"/>
      <c r="D604" s="27"/>
      <c r="E604" s="23"/>
      <c r="F604" s="31"/>
      <c r="G604" s="33"/>
    </row>
    <row r="605" spans="2:7" x14ac:dyDescent="0.25">
      <c r="B605" s="1"/>
      <c r="C605" s="1"/>
      <c r="D605" s="27"/>
      <c r="E605" s="23"/>
      <c r="F605" s="31"/>
      <c r="G605" s="33"/>
    </row>
    <row r="606" spans="2:7" x14ac:dyDescent="0.25">
      <c r="B606" s="1"/>
      <c r="C606" s="1"/>
      <c r="D606" s="27"/>
      <c r="E606" s="23"/>
      <c r="F606" s="31"/>
      <c r="G606" s="33"/>
    </row>
    <row r="607" spans="2:7" ht="15.75" x14ac:dyDescent="0.25">
      <c r="B607" s="1"/>
      <c r="C607" s="1"/>
      <c r="D607" s="63" t="s">
        <v>191</v>
      </c>
      <c r="E607" s="23"/>
      <c r="F607" s="31"/>
      <c r="G607" s="33"/>
    </row>
    <row r="608" spans="2:7" ht="16.5" thickBot="1" x14ac:dyDescent="0.3">
      <c r="B608" s="1"/>
      <c r="C608" s="1"/>
      <c r="D608" s="63"/>
      <c r="E608" s="23"/>
      <c r="F608" s="31"/>
      <c r="G608" s="33"/>
    </row>
    <row r="609" spans="2:8" x14ac:dyDescent="0.25">
      <c r="B609" s="1"/>
      <c r="C609" s="1"/>
      <c r="D609" s="75" t="s">
        <v>126</v>
      </c>
      <c r="E609" s="66" t="s">
        <v>2</v>
      </c>
      <c r="F609" s="66" t="s">
        <v>2</v>
      </c>
      <c r="G609" s="76" t="s">
        <v>4</v>
      </c>
      <c r="H609" s="144" t="s">
        <v>247</v>
      </c>
    </row>
    <row r="610" spans="2:8" ht="15.75" thickBot="1" x14ac:dyDescent="0.3">
      <c r="B610" s="1"/>
      <c r="C610" s="1"/>
      <c r="D610" s="77" t="s">
        <v>3</v>
      </c>
      <c r="E610" s="69" t="s">
        <v>3</v>
      </c>
      <c r="F610" s="69" t="s">
        <v>3</v>
      </c>
      <c r="G610" s="80"/>
      <c r="H610" s="145"/>
    </row>
    <row r="611" spans="2:8" x14ac:dyDescent="0.25">
      <c r="B611" s="1"/>
      <c r="C611" s="1"/>
      <c r="D611" s="36" t="s">
        <v>205</v>
      </c>
      <c r="E611" s="37"/>
      <c r="F611" s="7"/>
      <c r="G611" s="41"/>
      <c r="H611" s="79"/>
    </row>
    <row r="612" spans="2:8" x14ac:dyDescent="0.25">
      <c r="B612" s="1"/>
      <c r="C612" s="1"/>
      <c r="D612" s="151"/>
      <c r="E612" s="14">
        <v>411</v>
      </c>
      <c r="F612" s="18"/>
      <c r="G612" s="14" t="s">
        <v>47</v>
      </c>
      <c r="H612" s="13">
        <f>H613+H614+H615+H616+H617</f>
        <v>103384</v>
      </c>
    </row>
    <row r="613" spans="2:8" x14ac:dyDescent="0.25">
      <c r="B613" s="1"/>
      <c r="C613" s="1"/>
      <c r="D613" s="140"/>
      <c r="E613" s="142"/>
      <c r="F613" s="18" t="s">
        <v>48</v>
      </c>
      <c r="G613" s="17" t="s">
        <v>49</v>
      </c>
      <c r="H613" s="19">
        <v>71608</v>
      </c>
    </row>
    <row r="614" spans="2:8" x14ac:dyDescent="0.25">
      <c r="B614" s="1"/>
      <c r="C614" s="1"/>
      <c r="D614" s="140"/>
      <c r="E614" s="140"/>
      <c r="F614" s="18" t="s">
        <v>50</v>
      </c>
      <c r="G614" s="17" t="s">
        <v>51</v>
      </c>
      <c r="H614" s="19">
        <v>6734</v>
      </c>
    </row>
    <row r="615" spans="2:8" x14ac:dyDescent="0.25">
      <c r="B615" s="1"/>
      <c r="C615" s="1"/>
      <c r="D615" s="140"/>
      <c r="E615" s="140"/>
      <c r="F615" s="18" t="s">
        <v>52</v>
      </c>
      <c r="G615" s="17" t="s">
        <v>53</v>
      </c>
      <c r="H615" s="19">
        <v>17956</v>
      </c>
    </row>
    <row r="616" spans="2:8" x14ac:dyDescent="0.25">
      <c r="B616" s="1"/>
      <c r="C616" s="1"/>
      <c r="D616" s="140"/>
      <c r="E616" s="140"/>
      <c r="F616" s="18" t="s">
        <v>54</v>
      </c>
      <c r="G616" s="17" t="s">
        <v>55</v>
      </c>
      <c r="H616" s="19">
        <v>6210</v>
      </c>
    </row>
    <row r="617" spans="2:8" x14ac:dyDescent="0.25">
      <c r="B617" s="1"/>
      <c r="C617" s="1"/>
      <c r="D617" s="140"/>
      <c r="E617" s="141"/>
      <c r="F617" s="18" t="s">
        <v>56</v>
      </c>
      <c r="G617" s="17" t="s">
        <v>57</v>
      </c>
      <c r="H617" s="19">
        <v>876</v>
      </c>
    </row>
    <row r="618" spans="2:8" x14ac:dyDescent="0.25">
      <c r="B618" s="1"/>
      <c r="C618" s="1"/>
      <c r="D618" s="140"/>
      <c r="E618" s="14">
        <v>413</v>
      </c>
      <c r="F618" s="18"/>
      <c r="G618" s="14" t="s">
        <v>61</v>
      </c>
      <c r="H618" s="13">
        <f>H619+H620+H621</f>
        <v>86500</v>
      </c>
    </row>
    <row r="619" spans="2:8" x14ac:dyDescent="0.25">
      <c r="B619" s="1"/>
      <c r="C619" s="1"/>
      <c r="D619" s="140"/>
      <c r="E619" s="142"/>
      <c r="F619" s="18" t="s">
        <v>62</v>
      </c>
      <c r="G619" s="17" t="s">
        <v>63</v>
      </c>
      <c r="H619" s="19">
        <v>1000</v>
      </c>
    </row>
    <row r="620" spans="2:8" x14ac:dyDescent="0.25">
      <c r="B620" s="1"/>
      <c r="C620" s="1"/>
      <c r="D620" s="140"/>
      <c r="E620" s="140"/>
      <c r="F620" s="18" t="s">
        <v>64</v>
      </c>
      <c r="G620" s="17" t="s">
        <v>167</v>
      </c>
      <c r="H620" s="19">
        <v>85000</v>
      </c>
    </row>
    <row r="621" spans="2:8" x14ac:dyDescent="0.25">
      <c r="B621" s="1"/>
      <c r="C621" s="1"/>
      <c r="D621" s="140"/>
      <c r="E621" s="141"/>
      <c r="F621" s="18" t="s">
        <v>66</v>
      </c>
      <c r="G621" s="17" t="s">
        <v>128</v>
      </c>
      <c r="H621" s="19">
        <v>500</v>
      </c>
    </row>
    <row r="622" spans="2:8" x14ac:dyDescent="0.25">
      <c r="B622" s="1"/>
      <c r="C622" s="1"/>
      <c r="D622" s="140"/>
      <c r="E622" s="14">
        <v>414</v>
      </c>
      <c r="F622" s="18"/>
      <c r="G622" s="14" t="s">
        <v>68</v>
      </c>
      <c r="H622" s="13">
        <f>H623+H624+H625</f>
        <v>1600</v>
      </c>
    </row>
    <row r="623" spans="2:8" ht="15" customHeight="1" x14ac:dyDescent="0.25">
      <c r="B623" s="1"/>
      <c r="C623" s="1"/>
      <c r="D623" s="140"/>
      <c r="E623" s="142"/>
      <c r="F623" s="18" t="s">
        <v>69</v>
      </c>
      <c r="G623" s="17" t="s">
        <v>70</v>
      </c>
      <c r="H623" s="19">
        <v>500</v>
      </c>
    </row>
    <row r="624" spans="2:8" ht="14.25" customHeight="1" x14ac:dyDescent="0.25">
      <c r="B624" s="1"/>
      <c r="C624" s="1"/>
      <c r="D624" s="140"/>
      <c r="E624" s="140"/>
      <c r="F624" s="18" t="s">
        <v>71</v>
      </c>
      <c r="G624" s="17" t="s">
        <v>72</v>
      </c>
      <c r="H624" s="19">
        <v>500</v>
      </c>
    </row>
    <row r="625" spans="2:8" ht="14.25" customHeight="1" x14ac:dyDescent="0.25">
      <c r="B625" s="1"/>
      <c r="C625" s="1"/>
      <c r="D625" s="140"/>
      <c r="E625" s="141"/>
      <c r="F625" s="18" t="s">
        <v>73</v>
      </c>
      <c r="G625" s="17" t="s">
        <v>240</v>
      </c>
      <c r="H625" s="19">
        <v>600</v>
      </c>
    </row>
    <row r="626" spans="2:8" x14ac:dyDescent="0.25">
      <c r="B626" s="1"/>
      <c r="C626" s="1"/>
      <c r="D626" s="140"/>
      <c r="E626" s="14">
        <v>415</v>
      </c>
      <c r="F626" s="18"/>
      <c r="G626" s="14" t="s">
        <v>79</v>
      </c>
      <c r="H626" s="13">
        <f>H627</f>
        <v>300</v>
      </c>
    </row>
    <row r="627" spans="2:8" x14ac:dyDescent="0.25">
      <c r="B627" s="1"/>
      <c r="C627" s="1"/>
      <c r="D627" s="140"/>
      <c r="E627" s="17"/>
      <c r="F627" s="18" t="s">
        <v>82</v>
      </c>
      <c r="G627" s="17" t="s">
        <v>168</v>
      </c>
      <c r="H627" s="19">
        <v>300</v>
      </c>
    </row>
    <row r="628" spans="2:8" x14ac:dyDescent="0.25">
      <c r="B628" s="1"/>
      <c r="C628" s="1"/>
      <c r="D628" s="140"/>
      <c r="E628" s="40">
        <v>419</v>
      </c>
      <c r="F628" s="7"/>
      <c r="G628" s="40" t="s">
        <v>89</v>
      </c>
      <c r="H628" s="13">
        <f>H629+H630+H631+H632</f>
        <v>31700</v>
      </c>
    </row>
    <row r="629" spans="2:8" x14ac:dyDescent="0.25">
      <c r="B629" s="1"/>
      <c r="C629" s="1"/>
      <c r="D629" s="140"/>
      <c r="E629" s="142"/>
      <c r="F629" s="7" t="s">
        <v>92</v>
      </c>
      <c r="G629" s="49" t="s">
        <v>169</v>
      </c>
      <c r="H629" s="19">
        <v>25000</v>
      </c>
    </row>
    <row r="630" spans="2:8" x14ac:dyDescent="0.25">
      <c r="B630" s="1"/>
      <c r="C630" s="1"/>
      <c r="D630" s="140"/>
      <c r="E630" s="140"/>
      <c r="F630" s="7" t="s">
        <v>92</v>
      </c>
      <c r="G630" s="30" t="s">
        <v>224</v>
      </c>
      <c r="H630" s="19">
        <v>1000</v>
      </c>
    </row>
    <row r="631" spans="2:8" x14ac:dyDescent="0.25">
      <c r="B631" s="1"/>
      <c r="C631" s="1"/>
      <c r="D631" s="140"/>
      <c r="E631" s="140"/>
      <c r="F631" s="7" t="s">
        <v>92</v>
      </c>
      <c r="G631" s="30" t="s">
        <v>238</v>
      </c>
      <c r="H631" s="19">
        <v>1200</v>
      </c>
    </row>
    <row r="632" spans="2:8" x14ac:dyDescent="0.25">
      <c r="B632" s="1"/>
      <c r="C632" s="1"/>
      <c r="D632" s="140"/>
      <c r="E632" s="141"/>
      <c r="F632" s="7" t="s">
        <v>92</v>
      </c>
      <c r="G632" s="30" t="s">
        <v>239</v>
      </c>
      <c r="H632" s="19">
        <v>4500</v>
      </c>
    </row>
    <row r="633" spans="2:8" x14ac:dyDescent="0.25">
      <c r="B633" s="1"/>
      <c r="C633" s="1"/>
      <c r="D633" s="140"/>
      <c r="E633" s="40">
        <v>432</v>
      </c>
      <c r="F633" s="7"/>
      <c r="G633" s="40" t="s">
        <v>109</v>
      </c>
      <c r="H633" s="13">
        <f>H634+H635</f>
        <v>190000</v>
      </c>
    </row>
    <row r="634" spans="2:8" x14ac:dyDescent="0.25">
      <c r="B634" s="1"/>
      <c r="C634" s="1"/>
      <c r="D634" s="140"/>
      <c r="E634" s="142"/>
      <c r="F634" s="18" t="s">
        <v>110</v>
      </c>
      <c r="G634" s="48" t="s">
        <v>217</v>
      </c>
      <c r="H634" s="19">
        <v>160000</v>
      </c>
    </row>
    <row r="635" spans="2:8" x14ac:dyDescent="0.25">
      <c r="B635" s="1"/>
      <c r="C635" s="1"/>
      <c r="D635" s="140"/>
      <c r="E635" s="141"/>
      <c r="F635" s="18" t="s">
        <v>110</v>
      </c>
      <c r="G635" s="49" t="s">
        <v>218</v>
      </c>
      <c r="H635" s="19">
        <v>30000</v>
      </c>
    </row>
    <row r="636" spans="2:8" x14ac:dyDescent="0.25">
      <c r="B636" s="1"/>
      <c r="C636" s="1"/>
      <c r="D636" s="140"/>
      <c r="E636" s="40">
        <v>463</v>
      </c>
      <c r="F636" s="7"/>
      <c r="G636" s="50" t="s">
        <v>121</v>
      </c>
      <c r="H636" s="13">
        <f>H637</f>
        <v>210000</v>
      </c>
    </row>
    <row r="637" spans="2:8" x14ac:dyDescent="0.25">
      <c r="B637" s="1"/>
      <c r="C637" s="1"/>
      <c r="D637" s="140"/>
      <c r="E637" s="30"/>
      <c r="F637" s="7" t="s">
        <v>207</v>
      </c>
      <c r="G637" s="49" t="s">
        <v>121</v>
      </c>
      <c r="H637" s="19">
        <v>210000</v>
      </c>
    </row>
    <row r="638" spans="2:8" x14ac:dyDescent="0.25">
      <c r="B638" s="1"/>
      <c r="C638" s="1"/>
      <c r="D638" s="141"/>
      <c r="E638" s="30"/>
      <c r="F638" s="7"/>
      <c r="G638" s="40" t="s">
        <v>137</v>
      </c>
      <c r="H638" s="13">
        <f>H612+H618+H622+H626+H628+H633+H636</f>
        <v>623484</v>
      </c>
    </row>
    <row r="639" spans="2:8" x14ac:dyDescent="0.25">
      <c r="B639" s="1"/>
      <c r="C639" s="1"/>
      <c r="D639" s="27"/>
      <c r="E639" s="23"/>
      <c r="F639" s="31"/>
      <c r="G639" s="33"/>
      <c r="H639" s="54"/>
    </row>
    <row r="640" spans="2:8" x14ac:dyDescent="0.25">
      <c r="B640" s="1"/>
      <c r="C640" s="1"/>
      <c r="D640" s="27"/>
      <c r="E640" s="23"/>
      <c r="F640" s="31"/>
      <c r="G640" s="33"/>
      <c r="H640" s="54"/>
    </row>
    <row r="641" spans="2:8" x14ac:dyDescent="0.25">
      <c r="B641" s="1"/>
      <c r="C641" s="1"/>
      <c r="D641" s="27"/>
      <c r="E641" s="23"/>
      <c r="F641" s="31"/>
      <c r="G641" s="33"/>
      <c r="H641" s="54"/>
    </row>
    <row r="642" spans="2:8" x14ac:dyDescent="0.25">
      <c r="B642" s="1"/>
      <c r="C642" s="1"/>
      <c r="D642" s="27"/>
      <c r="E642" s="23"/>
      <c r="F642" s="31"/>
      <c r="G642" s="33"/>
      <c r="H642" s="54"/>
    </row>
    <row r="643" spans="2:8" x14ac:dyDescent="0.25">
      <c r="B643" s="1"/>
      <c r="C643" s="1"/>
      <c r="D643" s="27"/>
      <c r="E643" s="23"/>
      <c r="F643" s="31"/>
      <c r="G643" s="33"/>
      <c r="H643" s="54"/>
    </row>
    <row r="644" spans="2:8" x14ac:dyDescent="0.25">
      <c r="B644" s="1"/>
      <c r="C644" s="1"/>
      <c r="D644" s="27"/>
      <c r="E644" s="23"/>
      <c r="F644" s="31"/>
      <c r="G644" s="33"/>
      <c r="H644" s="54"/>
    </row>
    <row r="645" spans="2:8" x14ac:dyDescent="0.25">
      <c r="B645" s="1"/>
      <c r="C645" s="1"/>
      <c r="D645" s="27"/>
      <c r="E645" s="23"/>
      <c r="F645" s="31"/>
      <c r="G645" s="33"/>
      <c r="H645" s="54"/>
    </row>
    <row r="646" spans="2:8" x14ac:dyDescent="0.25">
      <c r="B646" s="1"/>
      <c r="C646" s="1"/>
      <c r="D646" s="27"/>
      <c r="E646" s="23"/>
      <c r="F646" s="31"/>
      <c r="G646" s="33"/>
      <c r="H646" s="54"/>
    </row>
    <row r="647" spans="2:8" x14ac:dyDescent="0.25">
      <c r="B647" s="1"/>
      <c r="C647" s="1"/>
      <c r="D647" s="27"/>
      <c r="E647" s="23"/>
      <c r="F647" s="31"/>
      <c r="G647" s="33"/>
      <c r="H647" s="54"/>
    </row>
    <row r="648" spans="2:8" x14ac:dyDescent="0.25">
      <c r="B648" s="1"/>
      <c r="C648" s="1"/>
      <c r="D648" s="27"/>
      <c r="E648" s="23"/>
      <c r="F648" s="31"/>
      <c r="G648" s="33"/>
      <c r="H648" s="54"/>
    </row>
    <row r="649" spans="2:8" x14ac:dyDescent="0.25">
      <c r="B649" s="1"/>
      <c r="C649" s="1"/>
      <c r="D649" s="27"/>
      <c r="E649" s="23"/>
      <c r="F649" s="31"/>
      <c r="G649" s="33"/>
      <c r="H649" s="54"/>
    </row>
    <row r="650" spans="2:8" x14ac:dyDescent="0.25">
      <c r="B650" s="1"/>
      <c r="C650" s="1"/>
      <c r="D650" s="27"/>
      <c r="E650" s="23"/>
      <c r="F650" s="31"/>
      <c r="G650" s="33"/>
      <c r="H650" s="54"/>
    </row>
    <row r="651" spans="2:8" x14ac:dyDescent="0.25">
      <c r="B651" s="1"/>
      <c r="C651" s="1"/>
      <c r="D651" s="27"/>
      <c r="E651" s="23"/>
      <c r="F651" s="31"/>
      <c r="G651" s="33"/>
      <c r="H651" s="54"/>
    </row>
    <row r="652" spans="2:8" x14ac:dyDescent="0.25">
      <c r="B652" s="1"/>
      <c r="C652" s="1"/>
      <c r="D652" s="27"/>
      <c r="E652" s="23"/>
      <c r="F652" s="31"/>
      <c r="G652" s="33"/>
      <c r="H652" s="54"/>
    </row>
    <row r="653" spans="2:8" x14ac:dyDescent="0.25">
      <c r="B653" s="1"/>
      <c r="C653" s="1"/>
      <c r="D653" s="27"/>
      <c r="E653" s="23"/>
      <c r="F653" s="31"/>
      <c r="G653" s="33"/>
      <c r="H653" s="54"/>
    </row>
    <row r="654" spans="2:8" x14ac:dyDescent="0.25">
      <c r="B654" s="1"/>
      <c r="C654" s="1"/>
      <c r="D654" s="27"/>
      <c r="E654" s="23"/>
      <c r="F654" s="31"/>
      <c r="G654" s="33"/>
      <c r="H654" s="54"/>
    </row>
    <row r="655" spans="2:8" x14ac:dyDescent="0.25">
      <c r="B655" s="1"/>
      <c r="C655" s="1"/>
      <c r="D655" s="27"/>
      <c r="E655" s="23"/>
      <c r="F655" s="31"/>
      <c r="G655" s="33"/>
      <c r="H655" s="54"/>
    </row>
    <row r="656" spans="2:8" x14ac:dyDescent="0.25">
      <c r="B656" s="1"/>
      <c r="C656" s="1"/>
      <c r="D656" s="27"/>
      <c r="E656" s="23"/>
      <c r="F656" s="31"/>
      <c r="G656" s="33"/>
      <c r="H656" s="54"/>
    </row>
    <row r="657" spans="2:8" x14ac:dyDescent="0.25">
      <c r="B657" s="1"/>
      <c r="C657" s="1"/>
      <c r="D657" s="27"/>
      <c r="E657" s="23"/>
      <c r="F657" s="31"/>
      <c r="G657" s="33"/>
      <c r="H657" s="54"/>
    </row>
    <row r="658" spans="2:8" x14ac:dyDescent="0.25">
      <c r="B658" s="1"/>
      <c r="C658" s="1"/>
      <c r="D658" s="27"/>
      <c r="E658" s="23"/>
      <c r="F658" s="31"/>
      <c r="G658" s="33"/>
      <c r="H658" s="54"/>
    </row>
    <row r="659" spans="2:8" x14ac:dyDescent="0.25">
      <c r="B659" s="1"/>
      <c r="C659" s="1"/>
      <c r="D659" s="27"/>
      <c r="E659" s="23"/>
      <c r="F659" s="31"/>
      <c r="G659" s="33"/>
      <c r="H659" s="54"/>
    </row>
    <row r="660" spans="2:8" x14ac:dyDescent="0.25">
      <c r="B660" s="1"/>
      <c r="C660" s="1"/>
      <c r="D660" s="27"/>
      <c r="E660" s="23"/>
      <c r="F660" s="31"/>
      <c r="G660" s="33"/>
      <c r="H660" s="54"/>
    </row>
    <row r="661" spans="2:8" x14ac:dyDescent="0.25">
      <c r="B661" s="1"/>
      <c r="C661" s="1"/>
      <c r="D661" s="27"/>
      <c r="E661" s="23"/>
      <c r="F661" s="31"/>
      <c r="G661" s="33"/>
      <c r="H661" s="54"/>
    </row>
    <row r="662" spans="2:8" x14ac:dyDescent="0.25">
      <c r="B662" s="1"/>
      <c r="C662" s="1"/>
      <c r="D662" s="27"/>
      <c r="E662" s="23"/>
      <c r="F662" s="31"/>
      <c r="G662" s="33"/>
      <c r="H662" s="54"/>
    </row>
    <row r="663" spans="2:8" ht="15.75" x14ac:dyDescent="0.25">
      <c r="B663" s="1"/>
      <c r="C663" s="1"/>
      <c r="D663" s="63" t="s">
        <v>193</v>
      </c>
      <c r="E663" s="23"/>
      <c r="F663" s="31"/>
      <c r="G663" s="33"/>
    </row>
    <row r="664" spans="2:8" ht="16.5" thickBot="1" x14ac:dyDescent="0.3">
      <c r="B664" s="1"/>
      <c r="C664" s="1"/>
      <c r="D664" s="63"/>
      <c r="E664" s="23"/>
      <c r="F664" s="31"/>
      <c r="G664" s="33"/>
    </row>
    <row r="665" spans="2:8" x14ac:dyDescent="0.25">
      <c r="B665" s="1"/>
      <c r="C665" s="1"/>
      <c r="D665" s="75" t="s">
        <v>126</v>
      </c>
      <c r="E665" s="66" t="s">
        <v>2</v>
      </c>
      <c r="F665" s="66" t="s">
        <v>2</v>
      </c>
      <c r="G665" s="76" t="s">
        <v>4</v>
      </c>
      <c r="H665" s="144" t="s">
        <v>247</v>
      </c>
    </row>
    <row r="666" spans="2:8" ht="15.75" thickBot="1" x14ac:dyDescent="0.3">
      <c r="B666" s="1"/>
      <c r="C666" s="1"/>
      <c r="D666" s="77" t="s">
        <v>3</v>
      </c>
      <c r="E666" s="69" t="s">
        <v>3</v>
      </c>
      <c r="F666" s="69" t="s">
        <v>3</v>
      </c>
      <c r="G666" s="80"/>
      <c r="H666" s="145"/>
    </row>
    <row r="667" spans="2:8" x14ac:dyDescent="0.25">
      <c r="B667" s="1"/>
      <c r="C667" s="1"/>
      <c r="D667" s="36" t="s">
        <v>206</v>
      </c>
      <c r="E667" s="37"/>
      <c r="F667" s="7"/>
      <c r="G667" s="30"/>
      <c r="H667" s="64"/>
    </row>
    <row r="668" spans="2:8" x14ac:dyDescent="0.25">
      <c r="B668" s="1"/>
      <c r="C668" s="1"/>
      <c r="D668" s="139"/>
      <c r="E668" s="14">
        <v>411</v>
      </c>
      <c r="F668" s="18"/>
      <c r="G668" s="14" t="s">
        <v>47</v>
      </c>
      <c r="H668" s="13">
        <f>H669+H670+H671+H672+H673</f>
        <v>109498</v>
      </c>
    </row>
    <row r="669" spans="2:8" x14ac:dyDescent="0.25">
      <c r="B669" s="1"/>
      <c r="C669" s="1"/>
      <c r="D669" s="140"/>
      <c r="E669" s="142"/>
      <c r="F669" s="18" t="s">
        <v>48</v>
      </c>
      <c r="G669" s="17" t="s">
        <v>49</v>
      </c>
      <c r="H669" s="19">
        <v>75843</v>
      </c>
    </row>
    <row r="670" spans="2:8" x14ac:dyDescent="0.25">
      <c r="B670" s="1"/>
      <c r="C670" s="1"/>
      <c r="D670" s="140"/>
      <c r="E670" s="140"/>
      <c r="F670" s="18" t="s">
        <v>50</v>
      </c>
      <c r="G670" s="17" t="s">
        <v>51</v>
      </c>
      <c r="H670" s="19">
        <v>7132</v>
      </c>
    </row>
    <row r="671" spans="2:8" x14ac:dyDescent="0.25">
      <c r="B671" s="1"/>
      <c r="C671" s="1"/>
      <c r="D671" s="140"/>
      <c r="E671" s="140"/>
      <c r="F671" s="18" t="s">
        <v>52</v>
      </c>
      <c r="G671" s="17" t="s">
        <v>53</v>
      </c>
      <c r="H671" s="19">
        <v>19018</v>
      </c>
    </row>
    <row r="672" spans="2:8" x14ac:dyDescent="0.25">
      <c r="B672" s="1"/>
      <c r="C672" s="1"/>
      <c r="D672" s="140"/>
      <c r="E672" s="140"/>
      <c r="F672" s="18" t="s">
        <v>54</v>
      </c>
      <c r="G672" s="17" t="s">
        <v>55</v>
      </c>
      <c r="H672" s="19">
        <v>6577</v>
      </c>
    </row>
    <row r="673" spans="2:8" x14ac:dyDescent="0.25">
      <c r="B673" s="1"/>
      <c r="C673" s="1"/>
      <c r="D673" s="140"/>
      <c r="E673" s="141"/>
      <c r="F673" s="18" t="s">
        <v>56</v>
      </c>
      <c r="G673" s="17" t="s">
        <v>57</v>
      </c>
      <c r="H673" s="19">
        <v>928</v>
      </c>
    </row>
    <row r="674" spans="2:8" x14ac:dyDescent="0.25">
      <c r="B674" s="1"/>
      <c r="C674" s="1"/>
      <c r="D674" s="140"/>
      <c r="E674" s="14">
        <v>413</v>
      </c>
      <c r="F674" s="18"/>
      <c r="G674" s="14" t="s">
        <v>61</v>
      </c>
      <c r="H674" s="13">
        <f>H675+H676</f>
        <v>600</v>
      </c>
    </row>
    <row r="675" spans="2:8" x14ac:dyDescent="0.25">
      <c r="B675" s="1"/>
      <c r="C675" s="1"/>
      <c r="D675" s="140"/>
      <c r="E675" s="142"/>
      <c r="F675" s="18" t="s">
        <v>62</v>
      </c>
      <c r="G675" s="17" t="s">
        <v>63</v>
      </c>
      <c r="H675" s="19">
        <v>200</v>
      </c>
    </row>
    <row r="676" spans="2:8" x14ac:dyDescent="0.25">
      <c r="B676" s="1"/>
      <c r="C676" s="1"/>
      <c r="D676" s="140"/>
      <c r="E676" s="141"/>
      <c r="F676" s="18" t="s">
        <v>66</v>
      </c>
      <c r="G676" s="17" t="s">
        <v>128</v>
      </c>
      <c r="H676" s="19">
        <v>400</v>
      </c>
    </row>
    <row r="677" spans="2:8" x14ac:dyDescent="0.25">
      <c r="B677" s="1"/>
      <c r="C677" s="1"/>
      <c r="D677" s="140"/>
      <c r="E677" s="14">
        <v>414</v>
      </c>
      <c r="F677" s="18"/>
      <c r="G677" s="14" t="s">
        <v>68</v>
      </c>
      <c r="H677" s="13">
        <f>H678+H679+H680</f>
        <v>1200</v>
      </c>
    </row>
    <row r="678" spans="2:8" x14ac:dyDescent="0.25">
      <c r="B678" s="1"/>
      <c r="C678" s="1"/>
      <c r="D678" s="140"/>
      <c r="E678" s="142"/>
      <c r="F678" s="18" t="s">
        <v>69</v>
      </c>
      <c r="G678" s="17" t="s">
        <v>70</v>
      </c>
      <c r="H678" s="19">
        <v>200</v>
      </c>
    </row>
    <row r="679" spans="2:8" ht="15" customHeight="1" x14ac:dyDescent="0.25">
      <c r="B679" s="1"/>
      <c r="C679" s="1"/>
      <c r="D679" s="140"/>
      <c r="E679" s="140"/>
      <c r="F679" s="18" t="s">
        <v>71</v>
      </c>
      <c r="G679" s="17" t="s">
        <v>72</v>
      </c>
      <c r="H679" s="19">
        <v>500</v>
      </c>
    </row>
    <row r="680" spans="2:8" ht="15" customHeight="1" x14ac:dyDescent="0.25">
      <c r="B680" s="1"/>
      <c r="C680" s="1"/>
      <c r="D680" s="140"/>
      <c r="E680" s="141"/>
      <c r="F680" s="18" t="s">
        <v>73</v>
      </c>
      <c r="G680" s="17" t="s">
        <v>240</v>
      </c>
      <c r="H680" s="19">
        <v>500</v>
      </c>
    </row>
    <row r="681" spans="2:8" ht="14.25" customHeight="1" x14ac:dyDescent="0.25">
      <c r="B681" s="1"/>
      <c r="C681" s="1"/>
      <c r="D681" s="140"/>
      <c r="E681" s="14">
        <v>415</v>
      </c>
      <c r="F681" s="18"/>
      <c r="G681" s="14" t="s">
        <v>79</v>
      </c>
      <c r="H681" s="13">
        <f>H682</f>
        <v>150</v>
      </c>
    </row>
    <row r="682" spans="2:8" x14ac:dyDescent="0.25">
      <c r="B682" s="1"/>
      <c r="C682" s="1"/>
      <c r="D682" s="140"/>
      <c r="E682" s="17"/>
      <c r="F682" s="18" t="s">
        <v>82</v>
      </c>
      <c r="G682" s="17" t="s">
        <v>129</v>
      </c>
      <c r="H682" s="19">
        <v>150</v>
      </c>
    </row>
    <row r="683" spans="2:8" x14ac:dyDescent="0.25">
      <c r="B683" s="1"/>
      <c r="C683" s="1"/>
      <c r="D683" s="140"/>
      <c r="E683" s="40">
        <v>418</v>
      </c>
      <c r="F683" s="7"/>
      <c r="G683" s="40" t="s">
        <v>87</v>
      </c>
      <c r="H683" s="13">
        <f>H684</f>
        <v>50000</v>
      </c>
    </row>
    <row r="684" spans="2:8" x14ac:dyDescent="0.25">
      <c r="B684" s="1"/>
      <c r="C684" s="1"/>
      <c r="D684" s="140"/>
      <c r="E684" s="30"/>
      <c r="F684" s="7" t="s">
        <v>88</v>
      </c>
      <c r="G684" s="49" t="s">
        <v>170</v>
      </c>
      <c r="H684" s="19">
        <v>50000</v>
      </c>
    </row>
    <row r="685" spans="2:8" x14ac:dyDescent="0.25">
      <c r="B685" s="1"/>
      <c r="C685" s="1"/>
      <c r="D685" s="140"/>
      <c r="E685" s="40">
        <v>419</v>
      </c>
      <c r="F685" s="7"/>
      <c r="G685" s="50" t="s">
        <v>89</v>
      </c>
      <c r="H685" s="13">
        <f>H686</f>
        <v>1000</v>
      </c>
    </row>
    <row r="686" spans="2:8" x14ac:dyDescent="0.25">
      <c r="B686" s="1"/>
      <c r="C686" s="1"/>
      <c r="D686" s="140"/>
      <c r="E686" s="30"/>
      <c r="F686" s="7" t="s">
        <v>92</v>
      </c>
      <c r="G686" s="30" t="s">
        <v>224</v>
      </c>
      <c r="H686" s="19">
        <v>1000</v>
      </c>
    </row>
    <row r="687" spans="2:8" x14ac:dyDescent="0.25">
      <c r="B687" s="1"/>
      <c r="C687" s="1"/>
      <c r="D687" s="140"/>
      <c r="E687" s="40">
        <v>463</v>
      </c>
      <c r="F687" s="7"/>
      <c r="G687" s="50" t="s">
        <v>121</v>
      </c>
      <c r="H687" s="13">
        <f>H688</f>
        <v>65000</v>
      </c>
    </row>
    <row r="688" spans="2:8" x14ac:dyDescent="0.25">
      <c r="B688" s="1"/>
      <c r="C688" s="1"/>
      <c r="D688" s="140"/>
      <c r="E688" s="30"/>
      <c r="F688" s="7" t="s">
        <v>207</v>
      </c>
      <c r="G688" s="49" t="s">
        <v>121</v>
      </c>
      <c r="H688" s="19">
        <v>65000</v>
      </c>
    </row>
    <row r="689" spans="2:8" x14ac:dyDescent="0.25">
      <c r="B689" s="1"/>
      <c r="C689" s="1"/>
      <c r="D689" s="141"/>
      <c r="E689" s="30"/>
      <c r="F689" s="7"/>
      <c r="G689" s="40" t="s">
        <v>137</v>
      </c>
      <c r="H689" s="13">
        <f>H668+H674+H677+H681+H683+H687+H685</f>
        <v>227448</v>
      </c>
    </row>
    <row r="690" spans="2:8" x14ac:dyDescent="0.25">
      <c r="B690" s="1"/>
      <c r="C690" s="1"/>
      <c r="D690" s="27"/>
      <c r="E690" s="23"/>
      <c r="F690" s="31"/>
      <c r="G690" s="33"/>
      <c r="H690" s="54"/>
    </row>
    <row r="691" spans="2:8" x14ac:dyDescent="0.25">
      <c r="B691" s="1"/>
      <c r="C691" s="1"/>
      <c r="D691" s="27"/>
      <c r="E691" s="23"/>
      <c r="F691" s="31"/>
      <c r="G691" s="33"/>
      <c r="H691" s="54"/>
    </row>
    <row r="692" spans="2:8" x14ac:dyDescent="0.25">
      <c r="B692" s="1"/>
      <c r="C692" s="1"/>
      <c r="D692" s="27"/>
      <c r="E692" s="23"/>
      <c r="F692" s="31"/>
      <c r="G692" s="33"/>
      <c r="H692" s="54"/>
    </row>
    <row r="693" spans="2:8" x14ac:dyDescent="0.25">
      <c r="B693" s="1"/>
      <c r="C693" s="1"/>
      <c r="D693" s="27"/>
      <c r="E693" s="23"/>
      <c r="F693" s="31"/>
      <c r="G693" s="33"/>
      <c r="H693" s="54"/>
    </row>
    <row r="694" spans="2:8" x14ac:dyDescent="0.25">
      <c r="B694" s="1"/>
      <c r="C694" s="1"/>
      <c r="D694" s="27"/>
      <c r="E694" s="23"/>
      <c r="F694" s="31"/>
      <c r="G694" s="33"/>
      <c r="H694" s="54"/>
    </row>
    <row r="695" spans="2:8" x14ac:dyDescent="0.25">
      <c r="B695" s="1"/>
      <c r="C695" s="1"/>
      <c r="D695" s="27"/>
      <c r="E695" s="23"/>
      <c r="F695" s="31"/>
      <c r="G695" s="33"/>
      <c r="H695" s="54"/>
    </row>
    <row r="696" spans="2:8" x14ac:dyDescent="0.25">
      <c r="B696" s="1"/>
      <c r="C696" s="1"/>
      <c r="D696" s="27"/>
      <c r="E696" s="23"/>
      <c r="F696" s="31"/>
      <c r="G696" s="33"/>
      <c r="H696" s="54"/>
    </row>
    <row r="697" spans="2:8" x14ac:dyDescent="0.25">
      <c r="B697" s="1"/>
      <c r="C697" s="1"/>
      <c r="D697" s="27"/>
      <c r="E697" s="23"/>
      <c r="F697" s="31"/>
      <c r="G697" s="33"/>
      <c r="H697" s="54"/>
    </row>
    <row r="698" spans="2:8" x14ac:dyDescent="0.25">
      <c r="B698" s="1"/>
      <c r="C698" s="1"/>
      <c r="D698" s="27"/>
      <c r="E698" s="23"/>
      <c r="F698" s="31"/>
      <c r="G698" s="33"/>
      <c r="H698" s="54"/>
    </row>
    <row r="699" spans="2:8" x14ac:dyDescent="0.25">
      <c r="B699" s="1"/>
      <c r="C699" s="1"/>
      <c r="D699" s="27"/>
      <c r="E699" s="23"/>
      <c r="F699" s="31"/>
      <c r="G699" s="33"/>
      <c r="H699" s="54"/>
    </row>
    <row r="700" spans="2:8" x14ac:dyDescent="0.25">
      <c r="B700" s="1"/>
      <c r="C700" s="1"/>
      <c r="D700" s="27"/>
      <c r="E700" s="23"/>
      <c r="F700" s="31"/>
      <c r="G700" s="33"/>
      <c r="H700" s="54"/>
    </row>
    <row r="701" spans="2:8" x14ac:dyDescent="0.25">
      <c r="B701" s="1"/>
      <c r="C701" s="1"/>
      <c r="D701" s="27"/>
      <c r="E701" s="23"/>
      <c r="F701" s="31"/>
      <c r="G701" s="33"/>
      <c r="H701" s="54"/>
    </row>
    <row r="702" spans="2:8" x14ac:dyDescent="0.25">
      <c r="B702" s="1"/>
      <c r="C702" s="1"/>
      <c r="D702" s="27"/>
      <c r="E702" s="23"/>
      <c r="F702" s="31"/>
      <c r="G702" s="33"/>
      <c r="H702" s="54"/>
    </row>
    <row r="703" spans="2:8" x14ac:dyDescent="0.25">
      <c r="B703" s="1"/>
      <c r="C703" s="1"/>
      <c r="D703" s="27"/>
      <c r="E703" s="23"/>
      <c r="F703" s="31"/>
      <c r="G703" s="33"/>
      <c r="H703" s="54"/>
    </row>
    <row r="704" spans="2:8" x14ac:dyDescent="0.25">
      <c r="B704" s="1"/>
      <c r="C704" s="1"/>
      <c r="D704" s="27"/>
      <c r="E704" s="23"/>
      <c r="F704" s="31"/>
      <c r="G704" s="33"/>
      <c r="H704" s="54"/>
    </row>
    <row r="705" spans="2:8" x14ac:dyDescent="0.25">
      <c r="B705" s="1"/>
      <c r="C705" s="1"/>
      <c r="D705" s="27"/>
      <c r="E705" s="23"/>
      <c r="F705" s="31"/>
      <c r="G705" s="33"/>
      <c r="H705" s="54"/>
    </row>
    <row r="706" spans="2:8" x14ac:dyDescent="0.25">
      <c r="B706" s="1"/>
      <c r="C706" s="1"/>
      <c r="D706" s="27"/>
      <c r="E706" s="23"/>
      <c r="F706" s="31"/>
      <c r="G706" s="33"/>
      <c r="H706" s="54"/>
    </row>
    <row r="707" spans="2:8" x14ac:dyDescent="0.25">
      <c r="B707" s="1"/>
      <c r="C707" s="1"/>
      <c r="D707" s="27"/>
      <c r="E707" s="23"/>
      <c r="F707" s="31"/>
      <c r="G707" s="33"/>
      <c r="H707" s="54"/>
    </row>
    <row r="708" spans="2:8" x14ac:dyDescent="0.25">
      <c r="B708" s="1"/>
      <c r="C708" s="1"/>
      <c r="D708" s="27"/>
      <c r="E708" s="23"/>
      <c r="F708" s="31"/>
      <c r="G708" s="33"/>
      <c r="H708" s="54"/>
    </row>
    <row r="709" spans="2:8" x14ac:dyDescent="0.25">
      <c r="B709" s="1"/>
      <c r="C709" s="1"/>
      <c r="D709" s="27"/>
      <c r="E709" s="23"/>
      <c r="F709" s="31"/>
      <c r="G709" s="33"/>
      <c r="H709" s="54"/>
    </row>
    <row r="710" spans="2:8" x14ac:dyDescent="0.25">
      <c r="B710" s="1"/>
      <c r="C710" s="1"/>
      <c r="D710" s="27"/>
      <c r="E710" s="23"/>
      <c r="F710" s="31"/>
      <c r="G710" s="33"/>
      <c r="H710" s="54"/>
    </row>
    <row r="711" spans="2:8" x14ac:dyDescent="0.25">
      <c r="B711" s="1"/>
      <c r="C711" s="1"/>
      <c r="D711" s="27"/>
      <c r="E711" s="23"/>
      <c r="F711" s="31"/>
      <c r="G711" s="33"/>
      <c r="H711" s="54"/>
    </row>
    <row r="712" spans="2:8" x14ac:dyDescent="0.25">
      <c r="B712" s="1"/>
      <c r="C712" s="1"/>
      <c r="D712" s="27"/>
      <c r="E712" s="23"/>
      <c r="F712" s="31"/>
      <c r="G712" s="33"/>
      <c r="H712" s="54"/>
    </row>
    <row r="713" spans="2:8" x14ac:dyDescent="0.25">
      <c r="B713" s="1"/>
      <c r="C713" s="1"/>
      <c r="D713" s="27"/>
      <c r="E713" s="23"/>
      <c r="F713" s="31"/>
      <c r="G713" s="33"/>
      <c r="H713" s="54"/>
    </row>
    <row r="714" spans="2:8" x14ac:dyDescent="0.25">
      <c r="B714" s="1"/>
      <c r="C714" s="1"/>
      <c r="D714" s="27"/>
      <c r="E714" s="23"/>
      <c r="F714" s="31"/>
      <c r="G714" s="33"/>
      <c r="H714" s="54"/>
    </row>
    <row r="715" spans="2:8" x14ac:dyDescent="0.25">
      <c r="B715" s="1"/>
      <c r="C715" s="1"/>
      <c r="D715" s="27"/>
      <c r="E715" s="23"/>
      <c r="F715" s="31"/>
      <c r="G715" s="33"/>
      <c r="H715" s="54"/>
    </row>
    <row r="716" spans="2:8" x14ac:dyDescent="0.25">
      <c r="B716" s="1"/>
      <c r="C716" s="1"/>
      <c r="D716" s="27"/>
      <c r="E716" s="23"/>
      <c r="F716" s="31"/>
      <c r="G716" s="33"/>
      <c r="H716" s="54"/>
    </row>
    <row r="717" spans="2:8" x14ac:dyDescent="0.25">
      <c r="B717" s="1"/>
      <c r="C717" s="1"/>
      <c r="D717" s="27"/>
      <c r="E717" s="23"/>
      <c r="F717" s="31"/>
      <c r="G717" s="33"/>
      <c r="H717" s="54"/>
    </row>
    <row r="718" spans="2:8" x14ac:dyDescent="0.25">
      <c r="B718" s="1"/>
      <c r="C718" s="1"/>
      <c r="D718" s="27"/>
      <c r="E718" s="23"/>
      <c r="F718" s="31"/>
      <c r="G718" s="33"/>
      <c r="H718" s="54"/>
    </row>
    <row r="719" spans="2:8" ht="15.75" x14ac:dyDescent="0.25">
      <c r="B719" s="1"/>
      <c r="C719" s="1"/>
      <c r="D719" s="150" t="s">
        <v>171</v>
      </c>
      <c r="E719" s="150"/>
      <c r="F719" s="150"/>
      <c r="G719" s="150"/>
    </row>
    <row r="720" spans="2:8" ht="16.5" thickBot="1" x14ac:dyDescent="0.3">
      <c r="B720" s="1"/>
      <c r="C720" s="1"/>
      <c r="D720" s="119"/>
      <c r="E720" s="119"/>
      <c r="F720" s="119"/>
      <c r="G720" s="119"/>
    </row>
    <row r="721" spans="2:8" x14ac:dyDescent="0.25">
      <c r="B721" s="1"/>
      <c r="C721" s="1"/>
      <c r="D721" s="75" t="s">
        <v>126</v>
      </c>
      <c r="E721" s="66" t="s">
        <v>2</v>
      </c>
      <c r="F721" s="66" t="s">
        <v>2</v>
      </c>
      <c r="G721" s="76" t="s">
        <v>4</v>
      </c>
      <c r="H721" s="144" t="s">
        <v>247</v>
      </c>
    </row>
    <row r="722" spans="2:8" ht="15.75" thickBot="1" x14ac:dyDescent="0.3">
      <c r="B722" s="1"/>
      <c r="C722" s="1"/>
      <c r="D722" s="77" t="s">
        <v>3</v>
      </c>
      <c r="E722" s="69" t="s">
        <v>3</v>
      </c>
      <c r="F722" s="69" t="s">
        <v>3</v>
      </c>
      <c r="G722" s="80"/>
      <c r="H722" s="145"/>
    </row>
    <row r="723" spans="2:8" x14ac:dyDescent="0.25">
      <c r="B723" s="1"/>
      <c r="C723" s="1"/>
      <c r="D723" s="36" t="s">
        <v>173</v>
      </c>
      <c r="E723" s="37"/>
      <c r="F723" s="7"/>
      <c r="G723" s="30"/>
      <c r="H723" s="79"/>
    </row>
    <row r="724" spans="2:8" x14ac:dyDescent="0.25">
      <c r="B724" s="1"/>
      <c r="C724" s="1"/>
      <c r="D724" s="139"/>
      <c r="E724" s="14">
        <v>411</v>
      </c>
      <c r="F724" s="18"/>
      <c r="G724" s="14" t="s">
        <v>47</v>
      </c>
      <c r="H724" s="13">
        <f>H725+H726+H727+H728+H729</f>
        <v>48843</v>
      </c>
    </row>
    <row r="725" spans="2:8" x14ac:dyDescent="0.25">
      <c r="B725" s="1"/>
      <c r="C725" s="1"/>
      <c r="D725" s="140"/>
      <c r="E725" s="142"/>
      <c r="F725" s="18" t="s">
        <v>48</v>
      </c>
      <c r="G725" s="17" t="s">
        <v>49</v>
      </c>
      <c r="H725" s="19">
        <v>33830</v>
      </c>
    </row>
    <row r="726" spans="2:8" x14ac:dyDescent="0.25">
      <c r="B726" s="1"/>
      <c r="C726" s="1"/>
      <c r="D726" s="140"/>
      <c r="E726" s="140"/>
      <c r="F726" s="18" t="s">
        <v>50</v>
      </c>
      <c r="G726" s="17" t="s">
        <v>51</v>
      </c>
      <c r="H726" s="19">
        <v>3182</v>
      </c>
    </row>
    <row r="727" spans="2:8" x14ac:dyDescent="0.25">
      <c r="B727" s="1"/>
      <c r="C727" s="1"/>
      <c r="D727" s="140"/>
      <c r="E727" s="140"/>
      <c r="F727" s="18" t="s">
        <v>52</v>
      </c>
      <c r="G727" s="17" t="s">
        <v>53</v>
      </c>
      <c r="H727" s="19">
        <v>8483</v>
      </c>
    </row>
    <row r="728" spans="2:8" x14ac:dyDescent="0.25">
      <c r="B728" s="1"/>
      <c r="C728" s="1"/>
      <c r="D728" s="140"/>
      <c r="E728" s="140"/>
      <c r="F728" s="18" t="s">
        <v>54</v>
      </c>
      <c r="G728" s="17" t="s">
        <v>55</v>
      </c>
      <c r="H728" s="19">
        <v>2934</v>
      </c>
    </row>
    <row r="729" spans="2:8" x14ac:dyDescent="0.25">
      <c r="B729" s="1"/>
      <c r="C729" s="1"/>
      <c r="D729" s="140"/>
      <c r="E729" s="141"/>
      <c r="F729" s="18" t="s">
        <v>56</v>
      </c>
      <c r="G729" s="17" t="s">
        <v>57</v>
      </c>
      <c r="H729" s="19">
        <v>414</v>
      </c>
    </row>
    <row r="730" spans="2:8" x14ac:dyDescent="0.25">
      <c r="B730" s="1"/>
      <c r="C730" s="1"/>
      <c r="D730" s="140"/>
      <c r="E730" s="14">
        <v>413</v>
      </c>
      <c r="F730" s="18"/>
      <c r="G730" s="14" t="s">
        <v>61</v>
      </c>
      <c r="H730" s="13">
        <f>H731+H732</f>
        <v>700</v>
      </c>
    </row>
    <row r="731" spans="2:8" x14ac:dyDescent="0.25">
      <c r="B731" s="1"/>
      <c r="C731" s="1"/>
      <c r="D731" s="140"/>
      <c r="E731" s="142"/>
      <c r="F731" s="18" t="s">
        <v>62</v>
      </c>
      <c r="G731" s="17" t="s">
        <v>63</v>
      </c>
      <c r="H731" s="19">
        <v>400</v>
      </c>
    </row>
    <row r="732" spans="2:8" x14ac:dyDescent="0.25">
      <c r="B732" s="1"/>
      <c r="C732" s="1"/>
      <c r="D732" s="140"/>
      <c r="E732" s="141"/>
      <c r="F732" s="18" t="s">
        <v>66</v>
      </c>
      <c r="G732" s="17" t="s">
        <v>128</v>
      </c>
      <c r="H732" s="19">
        <v>300</v>
      </c>
    </row>
    <row r="733" spans="2:8" x14ac:dyDescent="0.25">
      <c r="B733" s="1"/>
      <c r="C733" s="1"/>
      <c r="D733" s="140"/>
      <c r="E733" s="14">
        <v>414</v>
      </c>
      <c r="F733" s="18"/>
      <c r="G733" s="14" t="s">
        <v>68</v>
      </c>
      <c r="H733" s="13">
        <f>H734+H735+H736+H737</f>
        <v>6250</v>
      </c>
    </row>
    <row r="734" spans="2:8" x14ac:dyDescent="0.25">
      <c r="B734" s="1"/>
      <c r="C734" s="1"/>
      <c r="D734" s="140"/>
      <c r="E734" s="142"/>
      <c r="F734" s="18" t="s">
        <v>69</v>
      </c>
      <c r="G734" s="17" t="s">
        <v>70</v>
      </c>
      <c r="H734" s="19">
        <v>350</v>
      </c>
    </row>
    <row r="735" spans="2:8" ht="15.75" customHeight="1" x14ac:dyDescent="0.25">
      <c r="B735" s="1"/>
      <c r="C735" s="1"/>
      <c r="D735" s="140"/>
      <c r="E735" s="140"/>
      <c r="F735" s="18" t="s">
        <v>71</v>
      </c>
      <c r="G735" s="17" t="s">
        <v>72</v>
      </c>
      <c r="H735" s="19">
        <v>500</v>
      </c>
    </row>
    <row r="736" spans="2:8" x14ac:dyDescent="0.25">
      <c r="B736" s="1"/>
      <c r="C736" s="1"/>
      <c r="D736" s="140"/>
      <c r="E736" s="140"/>
      <c r="F736" s="18" t="s">
        <v>73</v>
      </c>
      <c r="G736" s="17" t="s">
        <v>242</v>
      </c>
      <c r="H736" s="19">
        <v>400</v>
      </c>
    </row>
    <row r="737" spans="2:8" ht="14.25" customHeight="1" x14ac:dyDescent="0.25">
      <c r="B737" s="1"/>
      <c r="C737" s="1"/>
      <c r="D737" s="140"/>
      <c r="E737" s="141"/>
      <c r="F737" s="7" t="s">
        <v>233</v>
      </c>
      <c r="G737" s="30" t="s">
        <v>226</v>
      </c>
      <c r="H737" s="19">
        <v>5000</v>
      </c>
    </row>
    <row r="738" spans="2:8" x14ac:dyDescent="0.25">
      <c r="B738" s="1"/>
      <c r="C738" s="1"/>
      <c r="D738" s="140"/>
      <c r="E738" s="40">
        <v>415</v>
      </c>
      <c r="F738" s="7"/>
      <c r="G738" s="14" t="s">
        <v>79</v>
      </c>
      <c r="H738" s="13">
        <f>H739</f>
        <v>300</v>
      </c>
    </row>
    <row r="739" spans="2:8" x14ac:dyDescent="0.25">
      <c r="B739" s="1"/>
      <c r="C739" s="1"/>
      <c r="D739" s="140"/>
      <c r="E739" s="30"/>
      <c r="F739" s="7" t="s">
        <v>82</v>
      </c>
      <c r="G739" s="17" t="s">
        <v>129</v>
      </c>
      <c r="H739" s="19">
        <v>300</v>
      </c>
    </row>
    <row r="740" spans="2:8" x14ac:dyDescent="0.25">
      <c r="B740" s="1"/>
      <c r="C740" s="1"/>
      <c r="D740" s="140"/>
      <c r="E740" s="40">
        <v>419</v>
      </c>
      <c r="F740" s="7"/>
      <c r="G740" s="40" t="s">
        <v>89</v>
      </c>
      <c r="H740" s="13">
        <f>H741+H742</f>
        <v>5000</v>
      </c>
    </row>
    <row r="741" spans="2:8" x14ac:dyDescent="0.25">
      <c r="B741" s="1"/>
      <c r="C741" s="1"/>
      <c r="D741" s="140"/>
      <c r="E741" s="142"/>
      <c r="F741" s="7" t="s">
        <v>234</v>
      </c>
      <c r="G741" s="30" t="s">
        <v>227</v>
      </c>
      <c r="H741" s="19">
        <v>4000</v>
      </c>
    </row>
    <row r="742" spans="2:8" x14ac:dyDescent="0.25">
      <c r="B742" s="1"/>
      <c r="C742" s="1"/>
      <c r="D742" s="140"/>
      <c r="E742" s="141"/>
      <c r="F742" s="7" t="s">
        <v>92</v>
      </c>
      <c r="G742" s="30" t="s">
        <v>224</v>
      </c>
      <c r="H742" s="19">
        <v>1000</v>
      </c>
    </row>
    <row r="743" spans="2:8" x14ac:dyDescent="0.25">
      <c r="B743" s="1"/>
      <c r="C743" s="1"/>
      <c r="D743" s="140"/>
      <c r="E743" s="40">
        <v>463</v>
      </c>
      <c r="F743" s="7"/>
      <c r="G743" s="40" t="s">
        <v>121</v>
      </c>
      <c r="H743" s="13">
        <f>H744+H745+H746+H747+H748+H749</f>
        <v>367240</v>
      </c>
    </row>
    <row r="744" spans="2:8" x14ac:dyDescent="0.25">
      <c r="B744" s="1"/>
      <c r="C744" s="1"/>
      <c r="D744" s="140"/>
      <c r="E744" s="142"/>
      <c r="F744" s="7" t="s">
        <v>207</v>
      </c>
      <c r="G744" s="49" t="s">
        <v>121</v>
      </c>
      <c r="H744" s="19">
        <v>25000</v>
      </c>
    </row>
    <row r="745" spans="2:8" x14ac:dyDescent="0.25">
      <c r="B745" s="1"/>
      <c r="C745" s="1"/>
      <c r="D745" s="140"/>
      <c r="E745" s="140"/>
      <c r="F745" s="7" t="s">
        <v>207</v>
      </c>
      <c r="G745" s="49" t="s">
        <v>320</v>
      </c>
      <c r="H745" s="19">
        <v>78400</v>
      </c>
    </row>
    <row r="746" spans="2:8" x14ac:dyDescent="0.25">
      <c r="B746" s="1"/>
      <c r="C746" s="1"/>
      <c r="D746" s="140"/>
      <c r="E746" s="140"/>
      <c r="F746" s="7" t="s">
        <v>207</v>
      </c>
      <c r="G746" s="49" t="s">
        <v>321</v>
      </c>
      <c r="H746" s="19">
        <v>57400</v>
      </c>
    </row>
    <row r="747" spans="2:8" x14ac:dyDescent="0.25">
      <c r="B747" s="1"/>
      <c r="C747" s="1"/>
      <c r="D747" s="140"/>
      <c r="E747" s="140"/>
      <c r="F747" s="7" t="s">
        <v>207</v>
      </c>
      <c r="G747" s="49" t="s">
        <v>322</v>
      </c>
      <c r="H747" s="19">
        <v>37440</v>
      </c>
    </row>
    <row r="748" spans="2:8" x14ac:dyDescent="0.25">
      <c r="B748" s="1"/>
      <c r="C748" s="1"/>
      <c r="D748" s="140"/>
      <c r="E748" s="140"/>
      <c r="F748" s="7" t="s">
        <v>207</v>
      </c>
      <c r="G748" s="49" t="s">
        <v>323</v>
      </c>
      <c r="H748" s="19">
        <v>89000</v>
      </c>
    </row>
    <row r="749" spans="2:8" x14ac:dyDescent="0.25">
      <c r="B749" s="1"/>
      <c r="C749" s="1"/>
      <c r="D749" s="140"/>
      <c r="E749" s="140"/>
      <c r="F749" s="7" t="s">
        <v>186</v>
      </c>
      <c r="G749" s="49" t="s">
        <v>187</v>
      </c>
      <c r="H749" s="19">
        <v>80000</v>
      </c>
    </row>
    <row r="750" spans="2:8" x14ac:dyDescent="0.25">
      <c r="B750" s="1"/>
      <c r="C750" s="1"/>
      <c r="D750" s="141"/>
      <c r="E750" s="141"/>
      <c r="F750" s="7"/>
      <c r="G750" s="40" t="s">
        <v>137</v>
      </c>
      <c r="H750" s="13">
        <f>H724+H730+H733+H743+H740+H738</f>
        <v>428333</v>
      </c>
    </row>
    <row r="751" spans="2:8" x14ac:dyDescent="0.25">
      <c r="B751" s="1"/>
      <c r="C751" s="1"/>
      <c r="D751" s="27"/>
      <c r="E751" s="23"/>
      <c r="F751" s="31"/>
      <c r="G751" s="33"/>
      <c r="H751" s="54"/>
    </row>
    <row r="752" spans="2:8" ht="15.75" x14ac:dyDescent="0.25">
      <c r="B752" s="1"/>
      <c r="C752" s="1"/>
      <c r="D752" s="27"/>
      <c r="E752" s="23"/>
      <c r="F752" s="31"/>
      <c r="G752" s="51"/>
      <c r="H752" s="54"/>
    </row>
    <row r="753" spans="2:8" x14ac:dyDescent="0.25">
      <c r="B753" s="1"/>
      <c r="C753" s="1"/>
      <c r="D753" s="27"/>
      <c r="E753" s="23"/>
      <c r="F753" s="31"/>
      <c r="G753" s="33"/>
      <c r="H753" s="54"/>
    </row>
    <row r="754" spans="2:8" x14ac:dyDescent="0.25">
      <c r="B754" s="1"/>
      <c r="C754" s="1"/>
      <c r="D754" s="27"/>
      <c r="E754" s="23"/>
      <c r="F754" s="31"/>
      <c r="G754" s="33"/>
      <c r="H754" s="54"/>
    </row>
    <row r="755" spans="2:8" x14ac:dyDescent="0.25">
      <c r="B755" s="1"/>
      <c r="C755" s="1"/>
      <c r="D755" s="27"/>
      <c r="E755" s="23"/>
      <c r="F755" s="31"/>
      <c r="G755" s="33"/>
      <c r="H755" s="54"/>
    </row>
    <row r="756" spans="2:8" x14ac:dyDescent="0.25">
      <c r="B756" s="1"/>
      <c r="C756" s="1"/>
      <c r="D756" s="27"/>
      <c r="E756" s="23"/>
      <c r="F756" s="31"/>
      <c r="G756" s="33"/>
      <c r="H756" s="54"/>
    </row>
    <row r="757" spans="2:8" x14ac:dyDescent="0.25">
      <c r="B757" s="1"/>
      <c r="C757" s="1"/>
      <c r="D757" s="27"/>
      <c r="E757" s="23"/>
      <c r="F757" s="31"/>
      <c r="G757" s="33"/>
      <c r="H757" s="54"/>
    </row>
    <row r="758" spans="2:8" x14ac:dyDescent="0.25">
      <c r="B758" s="1"/>
      <c r="C758" s="1"/>
      <c r="D758" s="27"/>
      <c r="E758" s="23"/>
      <c r="F758" s="31"/>
      <c r="G758" s="33"/>
      <c r="H758" s="54"/>
    </row>
    <row r="759" spans="2:8" x14ac:dyDescent="0.25">
      <c r="B759" s="1"/>
      <c r="C759" s="1"/>
      <c r="D759" s="27"/>
      <c r="E759" s="23"/>
      <c r="F759" s="31"/>
      <c r="G759" s="33"/>
      <c r="H759" s="54"/>
    </row>
    <row r="760" spans="2:8" x14ac:dyDescent="0.25">
      <c r="B760" s="1"/>
      <c r="C760" s="1"/>
      <c r="D760" s="27"/>
      <c r="E760" s="23"/>
      <c r="F760" s="31"/>
      <c r="G760" s="33"/>
      <c r="H760" s="54"/>
    </row>
    <row r="761" spans="2:8" x14ac:dyDescent="0.25">
      <c r="B761" s="1"/>
      <c r="C761" s="1"/>
      <c r="D761" s="27"/>
      <c r="E761" s="23"/>
      <c r="F761" s="31"/>
      <c r="G761" s="33"/>
      <c r="H761" s="54"/>
    </row>
    <row r="762" spans="2:8" x14ac:dyDescent="0.25">
      <c r="B762" s="1"/>
      <c r="C762" s="1"/>
      <c r="D762" s="27"/>
      <c r="E762" s="23"/>
      <c r="F762" s="31"/>
      <c r="G762" s="33"/>
      <c r="H762" s="54"/>
    </row>
    <row r="763" spans="2:8" x14ac:dyDescent="0.25">
      <c r="B763" s="1"/>
      <c r="C763" s="1"/>
      <c r="D763" s="27"/>
      <c r="E763" s="23"/>
      <c r="F763" s="31"/>
      <c r="G763" s="33"/>
      <c r="H763" s="54"/>
    </row>
    <row r="764" spans="2:8" x14ac:dyDescent="0.25">
      <c r="B764" s="1"/>
      <c r="C764" s="1"/>
      <c r="D764" s="27"/>
      <c r="E764" s="23"/>
      <c r="F764" s="31"/>
      <c r="G764" s="33"/>
      <c r="H764" s="54"/>
    </row>
    <row r="765" spans="2:8" x14ac:dyDescent="0.25">
      <c r="B765" s="1"/>
      <c r="C765" s="1"/>
      <c r="D765" s="27"/>
      <c r="E765" s="23"/>
      <c r="F765" s="31"/>
      <c r="G765" s="33"/>
      <c r="H765" s="54"/>
    </row>
    <row r="766" spans="2:8" x14ac:dyDescent="0.25">
      <c r="B766" s="1"/>
      <c r="C766" s="1"/>
      <c r="D766" s="27"/>
      <c r="E766" s="23"/>
      <c r="F766" s="31"/>
      <c r="G766" s="33"/>
      <c r="H766" s="54"/>
    </row>
    <row r="767" spans="2:8" x14ac:dyDescent="0.25">
      <c r="B767" s="1"/>
      <c r="C767" s="1"/>
      <c r="D767" s="27"/>
      <c r="E767" s="23"/>
      <c r="F767" s="31"/>
      <c r="G767" s="33"/>
      <c r="H767" s="54"/>
    </row>
    <row r="768" spans="2:8" x14ac:dyDescent="0.25">
      <c r="B768" s="1"/>
      <c r="C768" s="1"/>
      <c r="D768" s="27"/>
      <c r="E768" s="23"/>
      <c r="F768" s="31"/>
      <c r="G768" s="33"/>
      <c r="H768" s="54"/>
    </row>
    <row r="769" spans="2:8" x14ac:dyDescent="0.25">
      <c r="B769" s="1"/>
      <c r="C769" s="1"/>
      <c r="D769" s="27"/>
      <c r="E769" s="23"/>
      <c r="F769" s="31"/>
      <c r="G769" s="33"/>
      <c r="H769" s="54"/>
    </row>
    <row r="770" spans="2:8" x14ac:dyDescent="0.25">
      <c r="B770" s="1"/>
      <c r="C770" s="1"/>
      <c r="D770" s="27"/>
      <c r="E770" s="23"/>
      <c r="F770" s="31"/>
      <c r="G770" s="33"/>
      <c r="H770" s="54"/>
    </row>
    <row r="771" spans="2:8" x14ac:dyDescent="0.25">
      <c r="B771" s="1"/>
      <c r="C771" s="1"/>
      <c r="D771" s="27"/>
      <c r="E771" s="23"/>
      <c r="F771" s="31"/>
      <c r="G771" s="33"/>
      <c r="H771" s="54"/>
    </row>
    <row r="772" spans="2:8" x14ac:dyDescent="0.25">
      <c r="B772" s="1"/>
      <c r="C772" s="1"/>
      <c r="D772" s="27"/>
      <c r="E772" s="23"/>
      <c r="F772" s="31"/>
      <c r="G772" s="33"/>
      <c r="H772" s="54"/>
    </row>
    <row r="773" spans="2:8" x14ac:dyDescent="0.25">
      <c r="B773" s="1"/>
      <c r="C773" s="1"/>
      <c r="D773" s="27"/>
      <c r="E773" s="23"/>
      <c r="F773" s="31"/>
      <c r="G773" s="33"/>
      <c r="H773" s="54"/>
    </row>
    <row r="774" spans="2:8" x14ac:dyDescent="0.25">
      <c r="B774" s="1"/>
      <c r="C774" s="1"/>
      <c r="D774" s="27"/>
      <c r="E774" s="23"/>
      <c r="F774" s="31"/>
      <c r="G774" s="33"/>
      <c r="H774" s="54"/>
    </row>
    <row r="775" spans="2:8" ht="18.75" x14ac:dyDescent="0.3">
      <c r="B775" s="1"/>
      <c r="C775" s="1"/>
      <c r="D775" s="137" t="s">
        <v>172</v>
      </c>
      <c r="E775" s="149"/>
      <c r="F775" s="149"/>
      <c r="G775" s="149"/>
    </row>
    <row r="776" spans="2:8" ht="19.5" thickBot="1" x14ac:dyDescent="0.35">
      <c r="B776" s="1"/>
      <c r="C776" s="1"/>
      <c r="D776" s="94"/>
      <c r="E776" s="95"/>
      <c r="F776" s="95"/>
      <c r="G776" s="95"/>
    </row>
    <row r="777" spans="2:8" x14ac:dyDescent="0.25">
      <c r="B777" s="1"/>
      <c r="C777" s="1"/>
      <c r="D777" s="75" t="s">
        <v>126</v>
      </c>
      <c r="E777" s="66" t="s">
        <v>2</v>
      </c>
      <c r="F777" s="66" t="s">
        <v>2</v>
      </c>
      <c r="G777" s="76" t="s">
        <v>4</v>
      </c>
      <c r="H777" s="144" t="s">
        <v>247</v>
      </c>
    </row>
    <row r="778" spans="2:8" ht="15.75" thickBot="1" x14ac:dyDescent="0.3">
      <c r="B778" s="1"/>
      <c r="C778" s="1"/>
      <c r="D778" s="77" t="s">
        <v>3</v>
      </c>
      <c r="E778" s="69" t="s">
        <v>3</v>
      </c>
      <c r="F778" s="69" t="s">
        <v>3</v>
      </c>
      <c r="G778" s="80"/>
      <c r="H778" s="145"/>
    </row>
    <row r="779" spans="2:8" x14ac:dyDescent="0.25">
      <c r="B779" s="1"/>
      <c r="C779" s="1"/>
      <c r="D779" s="36" t="s">
        <v>175</v>
      </c>
      <c r="E779" s="37"/>
      <c r="F779" s="7"/>
      <c r="G779" s="30"/>
      <c r="H779" s="79"/>
    </row>
    <row r="780" spans="2:8" x14ac:dyDescent="0.25">
      <c r="B780" s="1"/>
      <c r="C780" s="1"/>
      <c r="D780" s="139"/>
      <c r="E780" s="14">
        <v>411</v>
      </c>
      <c r="F780" s="18"/>
      <c r="G780" s="14" t="s">
        <v>47</v>
      </c>
      <c r="H780" s="13">
        <f>H781+H782+H783+H784+H785</f>
        <v>178226</v>
      </c>
    </row>
    <row r="781" spans="2:8" x14ac:dyDescent="0.25">
      <c r="B781" s="1"/>
      <c r="C781" s="1"/>
      <c r="D781" s="140"/>
      <c r="E781" s="142"/>
      <c r="F781" s="18" t="s">
        <v>48</v>
      </c>
      <c r="G781" s="17" t="s">
        <v>49</v>
      </c>
      <c r="H781" s="19">
        <v>124136</v>
      </c>
    </row>
    <row r="782" spans="2:8" x14ac:dyDescent="0.25">
      <c r="B782" s="1"/>
      <c r="C782" s="1"/>
      <c r="D782" s="140"/>
      <c r="E782" s="140"/>
      <c r="F782" s="18" t="s">
        <v>50</v>
      </c>
      <c r="G782" s="17" t="s">
        <v>51</v>
      </c>
      <c r="H782" s="19">
        <v>11280</v>
      </c>
    </row>
    <row r="783" spans="2:8" x14ac:dyDescent="0.25">
      <c r="B783" s="1"/>
      <c r="C783" s="1"/>
      <c r="D783" s="140"/>
      <c r="E783" s="140"/>
      <c r="F783" s="18" t="s">
        <v>52</v>
      </c>
      <c r="G783" s="17" t="s">
        <v>53</v>
      </c>
      <c r="H783" s="19">
        <v>30527</v>
      </c>
    </row>
    <row r="784" spans="2:8" x14ac:dyDescent="0.25">
      <c r="B784" s="1"/>
      <c r="C784" s="1"/>
      <c r="D784" s="140"/>
      <c r="E784" s="140"/>
      <c r="F784" s="18" t="s">
        <v>54</v>
      </c>
      <c r="G784" s="17" t="s">
        <v>55</v>
      </c>
      <c r="H784" s="19">
        <v>10765</v>
      </c>
    </row>
    <row r="785" spans="2:8" x14ac:dyDescent="0.25">
      <c r="B785" s="1"/>
      <c r="C785" s="1"/>
      <c r="D785" s="140"/>
      <c r="E785" s="141"/>
      <c r="F785" s="18" t="s">
        <v>56</v>
      </c>
      <c r="G785" s="17" t="s">
        <v>57</v>
      </c>
      <c r="H785" s="19">
        <v>1518</v>
      </c>
    </row>
    <row r="786" spans="2:8" x14ac:dyDescent="0.25">
      <c r="B786" s="1"/>
      <c r="C786" s="1"/>
      <c r="D786" s="140"/>
      <c r="E786" s="14">
        <v>413</v>
      </c>
      <c r="F786" s="18"/>
      <c r="G786" s="14" t="s">
        <v>61</v>
      </c>
      <c r="H786" s="13">
        <f>H787+H788</f>
        <v>2600</v>
      </c>
    </row>
    <row r="787" spans="2:8" x14ac:dyDescent="0.25">
      <c r="B787" s="1"/>
      <c r="C787" s="1"/>
      <c r="D787" s="140"/>
      <c r="E787" s="142"/>
      <c r="F787" s="18" t="s">
        <v>62</v>
      </c>
      <c r="G787" s="17" t="s">
        <v>63</v>
      </c>
      <c r="H787" s="19">
        <v>600</v>
      </c>
    </row>
    <row r="788" spans="2:8" x14ac:dyDescent="0.25">
      <c r="B788" s="1"/>
      <c r="C788" s="1"/>
      <c r="D788" s="140"/>
      <c r="E788" s="141"/>
      <c r="F788" s="18" t="s">
        <v>66</v>
      </c>
      <c r="G788" s="17" t="s">
        <v>128</v>
      </c>
      <c r="H788" s="19">
        <v>2000</v>
      </c>
    </row>
    <row r="789" spans="2:8" x14ac:dyDescent="0.25">
      <c r="B789" s="1"/>
      <c r="C789" s="1"/>
      <c r="D789" s="140"/>
      <c r="E789" s="14">
        <v>414</v>
      </c>
      <c r="F789" s="18"/>
      <c r="G789" s="14" t="s">
        <v>68</v>
      </c>
      <c r="H789" s="13">
        <f>H790+H791+H792</f>
        <v>1200</v>
      </c>
    </row>
    <row r="790" spans="2:8" ht="16.5" customHeight="1" x14ac:dyDescent="0.25">
      <c r="B790" s="1"/>
      <c r="C790" s="1"/>
      <c r="D790" s="140"/>
      <c r="E790" s="142"/>
      <c r="F790" s="18" t="s">
        <v>69</v>
      </c>
      <c r="G790" s="17" t="s">
        <v>70</v>
      </c>
      <c r="H790" s="19">
        <v>200</v>
      </c>
    </row>
    <row r="791" spans="2:8" ht="15" customHeight="1" x14ac:dyDescent="0.25">
      <c r="B791" s="1"/>
      <c r="C791" s="1"/>
      <c r="D791" s="140"/>
      <c r="E791" s="140"/>
      <c r="F791" s="18" t="s">
        <v>71</v>
      </c>
      <c r="G791" s="17" t="s">
        <v>72</v>
      </c>
      <c r="H791" s="19">
        <v>400</v>
      </c>
    </row>
    <row r="792" spans="2:8" ht="15" customHeight="1" x14ac:dyDescent="0.25">
      <c r="B792" s="1"/>
      <c r="C792" s="1"/>
      <c r="D792" s="140"/>
      <c r="E792" s="141"/>
      <c r="F792" s="18" t="s">
        <v>73</v>
      </c>
      <c r="G792" s="17" t="s">
        <v>242</v>
      </c>
      <c r="H792" s="19">
        <v>600</v>
      </c>
    </row>
    <row r="793" spans="2:8" x14ac:dyDescent="0.25">
      <c r="B793" s="1"/>
      <c r="C793" s="1"/>
      <c r="D793" s="140"/>
      <c r="E793" s="40">
        <v>415</v>
      </c>
      <c r="F793" s="7"/>
      <c r="G793" s="40" t="s">
        <v>79</v>
      </c>
      <c r="H793" s="13">
        <f>H794</f>
        <v>1500</v>
      </c>
    </row>
    <row r="794" spans="2:8" x14ac:dyDescent="0.25">
      <c r="B794" s="1"/>
      <c r="C794" s="1"/>
      <c r="D794" s="140"/>
      <c r="E794" s="30"/>
      <c r="F794" s="7" t="s">
        <v>82</v>
      </c>
      <c r="G794" s="30" t="s">
        <v>130</v>
      </c>
      <c r="H794" s="19">
        <v>1500</v>
      </c>
    </row>
    <row r="795" spans="2:8" x14ac:dyDescent="0.25">
      <c r="B795" s="1"/>
      <c r="C795" s="1"/>
      <c r="D795" s="140"/>
      <c r="E795" s="40">
        <v>419</v>
      </c>
      <c r="F795" s="7"/>
      <c r="G795" s="40" t="s">
        <v>89</v>
      </c>
      <c r="H795" s="13">
        <f>H796</f>
        <v>1000</v>
      </c>
    </row>
    <row r="796" spans="2:8" x14ac:dyDescent="0.25">
      <c r="B796" s="1"/>
      <c r="C796" s="1"/>
      <c r="D796" s="140"/>
      <c r="E796" s="30"/>
      <c r="F796" s="7" t="s">
        <v>92</v>
      </c>
      <c r="G796" s="30" t="s">
        <v>224</v>
      </c>
      <c r="H796" s="19">
        <v>1000</v>
      </c>
    </row>
    <row r="797" spans="2:8" x14ac:dyDescent="0.25">
      <c r="B797" s="1"/>
      <c r="C797" s="1"/>
      <c r="D797" s="140"/>
      <c r="E797" s="40">
        <v>463</v>
      </c>
      <c r="F797" s="7"/>
      <c r="G797" s="40" t="s">
        <v>121</v>
      </c>
      <c r="H797" s="13">
        <f>H798</f>
        <v>70000</v>
      </c>
    </row>
    <row r="798" spans="2:8" x14ac:dyDescent="0.25">
      <c r="B798" s="1"/>
      <c r="C798" s="1"/>
      <c r="D798" s="140"/>
      <c r="E798" s="30"/>
      <c r="F798" s="7" t="s">
        <v>207</v>
      </c>
      <c r="G798" s="49" t="s">
        <v>121</v>
      </c>
      <c r="H798" s="19">
        <v>70000</v>
      </c>
    </row>
    <row r="799" spans="2:8" x14ac:dyDescent="0.25">
      <c r="B799" s="1"/>
      <c r="C799" s="1"/>
      <c r="D799" s="141"/>
      <c r="E799" s="30"/>
      <c r="F799" s="7"/>
      <c r="G799" s="40" t="s">
        <v>137</v>
      </c>
      <c r="H799" s="13">
        <f>H780+H786+H789+H793+H797+H795</f>
        <v>254526</v>
      </c>
    </row>
    <row r="800" spans="2:8" x14ac:dyDescent="0.25">
      <c r="B800" s="1"/>
      <c r="C800" s="1"/>
      <c r="D800" s="27"/>
      <c r="E800" s="23"/>
      <c r="F800" s="31"/>
      <c r="G800" s="33"/>
      <c r="H800" s="54"/>
    </row>
    <row r="801" spans="2:8" x14ac:dyDescent="0.25">
      <c r="B801" s="1"/>
      <c r="C801" s="1"/>
      <c r="D801" s="27"/>
      <c r="E801" s="23"/>
      <c r="F801" s="31"/>
      <c r="G801" s="33"/>
      <c r="H801" s="54"/>
    </row>
    <row r="802" spans="2:8" x14ac:dyDescent="0.25">
      <c r="B802" s="1"/>
      <c r="C802" s="1"/>
      <c r="D802" s="27"/>
      <c r="E802" s="23"/>
      <c r="F802" s="31"/>
      <c r="G802" s="33"/>
      <c r="H802" s="54"/>
    </row>
    <row r="803" spans="2:8" x14ac:dyDescent="0.25">
      <c r="B803" s="1"/>
      <c r="C803" s="1"/>
      <c r="D803" s="27"/>
      <c r="E803" s="23"/>
      <c r="F803" s="31"/>
      <c r="G803" s="33"/>
      <c r="H803" s="54"/>
    </row>
    <row r="804" spans="2:8" x14ac:dyDescent="0.25">
      <c r="B804" s="1"/>
      <c r="C804" s="1"/>
      <c r="D804" s="27"/>
      <c r="E804" s="23"/>
      <c r="F804" s="31"/>
      <c r="G804" s="33"/>
      <c r="H804" s="54"/>
    </row>
    <row r="805" spans="2:8" x14ac:dyDescent="0.25">
      <c r="B805" s="1"/>
      <c r="C805" s="1"/>
      <c r="D805" s="27"/>
      <c r="E805" s="23"/>
      <c r="F805" s="31"/>
      <c r="G805" s="33"/>
      <c r="H805" s="54"/>
    </row>
    <row r="806" spans="2:8" x14ac:dyDescent="0.25">
      <c r="B806" s="1"/>
      <c r="C806" s="1"/>
      <c r="D806" s="27"/>
      <c r="E806" s="23"/>
      <c r="F806" s="31"/>
      <c r="G806" s="33"/>
      <c r="H806" s="54"/>
    </row>
    <row r="807" spans="2:8" x14ac:dyDescent="0.25">
      <c r="B807" s="1"/>
      <c r="C807" s="1"/>
      <c r="D807" s="27"/>
      <c r="E807" s="23"/>
      <c r="F807" s="31"/>
      <c r="G807" s="33"/>
      <c r="H807" s="54"/>
    </row>
    <row r="808" spans="2:8" x14ac:dyDescent="0.25">
      <c r="B808" s="1"/>
      <c r="C808" s="1"/>
      <c r="D808" s="27"/>
      <c r="E808" s="23"/>
      <c r="F808" s="31"/>
      <c r="G808" s="33"/>
      <c r="H808" s="54"/>
    </row>
    <row r="809" spans="2:8" x14ac:dyDescent="0.25">
      <c r="B809" s="1"/>
      <c r="C809" s="1"/>
      <c r="D809" s="27"/>
      <c r="E809" s="23"/>
      <c r="F809" s="31"/>
      <c r="G809" s="33"/>
      <c r="H809" s="54"/>
    </row>
    <row r="810" spans="2:8" x14ac:dyDescent="0.25">
      <c r="B810" s="1"/>
      <c r="C810" s="1"/>
      <c r="D810" s="27"/>
      <c r="E810" s="23"/>
      <c r="F810" s="31"/>
      <c r="G810" s="33"/>
      <c r="H810" s="54"/>
    </row>
    <row r="811" spans="2:8" x14ac:dyDescent="0.25">
      <c r="B811" s="1"/>
      <c r="C811" s="1"/>
      <c r="D811" s="27"/>
      <c r="E811" s="23"/>
      <c r="F811" s="31"/>
      <c r="G811" s="33"/>
      <c r="H811" s="54"/>
    </row>
    <row r="812" spans="2:8" x14ac:dyDescent="0.25">
      <c r="B812" s="1"/>
      <c r="C812" s="1"/>
      <c r="D812" s="27"/>
      <c r="E812" s="23"/>
      <c r="F812" s="31"/>
      <c r="G812" s="33"/>
      <c r="H812" s="54"/>
    </row>
    <row r="813" spans="2:8" x14ac:dyDescent="0.25">
      <c r="B813" s="1"/>
      <c r="C813" s="1"/>
      <c r="D813" s="27"/>
      <c r="E813" s="23"/>
      <c r="F813" s="31"/>
      <c r="G813" s="33"/>
      <c r="H813" s="54"/>
    </row>
    <row r="814" spans="2:8" x14ac:dyDescent="0.25">
      <c r="B814" s="1"/>
      <c r="C814" s="1"/>
      <c r="D814" s="27"/>
      <c r="E814" s="23"/>
      <c r="F814" s="31"/>
      <c r="G814" s="33"/>
      <c r="H814" s="54"/>
    </row>
    <row r="815" spans="2:8" x14ac:dyDescent="0.25">
      <c r="B815" s="1"/>
      <c r="C815" s="1"/>
      <c r="D815" s="27"/>
      <c r="E815" s="23"/>
      <c r="F815" s="31"/>
      <c r="G815" s="33"/>
      <c r="H815" s="54"/>
    </row>
    <row r="816" spans="2:8" x14ac:dyDescent="0.25">
      <c r="B816" s="1"/>
      <c r="C816" s="1"/>
      <c r="D816" s="27"/>
      <c r="E816" s="23"/>
      <c r="F816" s="31"/>
      <c r="G816" s="33"/>
      <c r="H816" s="54"/>
    </row>
    <row r="817" spans="2:8" x14ac:dyDescent="0.25">
      <c r="B817" s="1"/>
      <c r="C817" s="1"/>
      <c r="D817" s="27"/>
      <c r="E817" s="23"/>
      <c r="F817" s="31"/>
      <c r="G817" s="33"/>
      <c r="H817" s="54"/>
    </row>
    <row r="818" spans="2:8" x14ac:dyDescent="0.25">
      <c r="B818" s="1"/>
      <c r="C818" s="1"/>
      <c r="D818" s="27"/>
      <c r="E818" s="23"/>
      <c r="F818" s="31"/>
      <c r="G818" s="33"/>
      <c r="H818" s="54"/>
    </row>
    <row r="819" spans="2:8" x14ac:dyDescent="0.25">
      <c r="B819" s="1"/>
      <c r="C819" s="1"/>
      <c r="D819" s="27"/>
      <c r="E819" s="23"/>
      <c r="F819" s="31"/>
      <c r="G819" s="33"/>
      <c r="H819" s="54"/>
    </row>
    <row r="820" spans="2:8" x14ac:dyDescent="0.25">
      <c r="B820" s="1"/>
      <c r="C820" s="1"/>
      <c r="D820" s="27"/>
      <c r="E820" s="23"/>
      <c r="F820" s="31"/>
      <c r="G820" s="33"/>
      <c r="H820" s="54"/>
    </row>
    <row r="821" spans="2:8" x14ac:dyDescent="0.25">
      <c r="B821" s="1"/>
      <c r="C821" s="1"/>
      <c r="D821" s="27"/>
      <c r="E821" s="23"/>
      <c r="F821" s="31"/>
      <c r="G821" s="33"/>
      <c r="H821" s="54"/>
    </row>
    <row r="822" spans="2:8" x14ac:dyDescent="0.25">
      <c r="B822" s="1"/>
      <c r="C822" s="1"/>
      <c r="D822" s="27"/>
      <c r="E822" s="23"/>
      <c r="F822" s="31"/>
      <c r="G822" s="33"/>
      <c r="H822" s="54"/>
    </row>
    <row r="823" spans="2:8" x14ac:dyDescent="0.25">
      <c r="B823" s="1"/>
      <c r="C823" s="1"/>
      <c r="D823" s="27"/>
      <c r="E823" s="23"/>
      <c r="F823" s="31"/>
      <c r="G823" s="33"/>
      <c r="H823" s="54"/>
    </row>
    <row r="824" spans="2:8" x14ac:dyDescent="0.25">
      <c r="B824" s="1"/>
      <c r="C824" s="1"/>
      <c r="D824" s="27"/>
      <c r="E824" s="23"/>
      <c r="F824" s="31"/>
      <c r="G824" s="33"/>
      <c r="H824" s="54"/>
    </row>
    <row r="825" spans="2:8" x14ac:dyDescent="0.25">
      <c r="B825" s="1"/>
      <c r="C825" s="1"/>
      <c r="D825" s="27"/>
      <c r="E825" s="23"/>
      <c r="F825" s="31"/>
      <c r="G825" s="33"/>
      <c r="H825" s="54"/>
    </row>
    <row r="826" spans="2:8" x14ac:dyDescent="0.25">
      <c r="B826" s="1"/>
      <c r="C826" s="1"/>
      <c r="D826" s="27"/>
      <c r="E826" s="23"/>
      <c r="F826" s="31"/>
      <c r="G826" s="33"/>
      <c r="H826" s="54"/>
    </row>
    <row r="827" spans="2:8" x14ac:dyDescent="0.25">
      <c r="B827" s="1"/>
      <c r="C827" s="1"/>
      <c r="D827" s="27"/>
      <c r="E827" s="23"/>
      <c r="F827" s="31"/>
      <c r="G827" s="33"/>
      <c r="H827" s="54"/>
    </row>
    <row r="828" spans="2:8" x14ac:dyDescent="0.25">
      <c r="B828" s="1"/>
      <c r="C828" s="1"/>
      <c r="D828" s="27"/>
      <c r="E828" s="23"/>
      <c r="F828" s="31"/>
      <c r="G828" s="33"/>
      <c r="H828" s="54"/>
    </row>
    <row r="829" spans="2:8" x14ac:dyDescent="0.25">
      <c r="B829" s="1"/>
      <c r="C829" s="1"/>
      <c r="D829" s="27"/>
      <c r="E829" s="23"/>
      <c r="F829" s="31"/>
      <c r="G829" s="33"/>
      <c r="H829" s="54"/>
    </row>
    <row r="830" spans="2:8" ht="18.75" x14ac:dyDescent="0.3">
      <c r="B830" s="1"/>
      <c r="C830" s="1"/>
      <c r="D830" s="137" t="s">
        <v>174</v>
      </c>
      <c r="E830" s="149"/>
      <c r="F830" s="149"/>
      <c r="G830" s="149"/>
    </row>
    <row r="831" spans="2:8" ht="19.5" thickBot="1" x14ac:dyDescent="0.35">
      <c r="B831" s="1"/>
      <c r="C831" s="1"/>
      <c r="D831" s="91"/>
      <c r="E831" s="93"/>
      <c r="F831" s="93"/>
      <c r="G831" s="93"/>
    </row>
    <row r="832" spans="2:8" x14ac:dyDescent="0.25">
      <c r="B832" s="1"/>
      <c r="C832" s="1"/>
      <c r="D832" s="75" t="s">
        <v>126</v>
      </c>
      <c r="E832" s="66" t="s">
        <v>2</v>
      </c>
      <c r="F832" s="66" t="s">
        <v>2</v>
      </c>
      <c r="G832" s="76" t="s">
        <v>4</v>
      </c>
      <c r="H832" s="144" t="s">
        <v>247</v>
      </c>
    </row>
    <row r="833" spans="2:8" ht="15.75" thickBot="1" x14ac:dyDescent="0.3">
      <c r="B833" s="1"/>
      <c r="C833" s="1"/>
      <c r="D833" s="77" t="s">
        <v>3</v>
      </c>
      <c r="E833" s="69" t="s">
        <v>3</v>
      </c>
      <c r="F833" s="69" t="s">
        <v>3</v>
      </c>
      <c r="G833" s="80"/>
      <c r="H833" s="145"/>
    </row>
    <row r="834" spans="2:8" x14ac:dyDescent="0.25">
      <c r="B834" s="1"/>
      <c r="C834" s="1"/>
      <c r="D834" s="36" t="s">
        <v>178</v>
      </c>
      <c r="E834" s="37"/>
      <c r="F834" s="7"/>
      <c r="G834" s="30"/>
      <c r="H834" s="79"/>
    </row>
    <row r="835" spans="2:8" x14ac:dyDescent="0.25">
      <c r="B835" s="1"/>
      <c r="C835" s="1"/>
      <c r="D835" s="139"/>
      <c r="E835" s="14">
        <v>411</v>
      </c>
      <c r="F835" s="18"/>
      <c r="G835" s="14" t="s">
        <v>47</v>
      </c>
      <c r="H835" s="13">
        <f>H836+H837+H838+H839+H840</f>
        <v>256358</v>
      </c>
    </row>
    <row r="836" spans="2:8" x14ac:dyDescent="0.25">
      <c r="B836" s="1"/>
      <c r="C836" s="1"/>
      <c r="D836" s="140"/>
      <c r="E836" s="142"/>
      <c r="F836" s="18" t="s">
        <v>48</v>
      </c>
      <c r="G836" s="17" t="s">
        <v>49</v>
      </c>
      <c r="H836" s="19">
        <v>168471</v>
      </c>
    </row>
    <row r="837" spans="2:8" x14ac:dyDescent="0.25">
      <c r="B837" s="1"/>
      <c r="C837" s="1"/>
      <c r="D837" s="140"/>
      <c r="E837" s="140"/>
      <c r="F837" s="18" t="s">
        <v>50</v>
      </c>
      <c r="G837" s="17" t="s">
        <v>51</v>
      </c>
      <c r="H837" s="19">
        <v>15842</v>
      </c>
    </row>
    <row r="838" spans="2:8" x14ac:dyDescent="0.25">
      <c r="B838" s="1"/>
      <c r="C838" s="1"/>
      <c r="D838" s="140"/>
      <c r="E838" s="140"/>
      <c r="F838" s="18" t="s">
        <v>52</v>
      </c>
      <c r="G838" s="17" t="s">
        <v>53</v>
      </c>
      <c r="H838" s="19">
        <v>42244</v>
      </c>
    </row>
    <row r="839" spans="2:8" x14ac:dyDescent="0.25">
      <c r="B839" s="1"/>
      <c r="C839" s="1"/>
      <c r="D839" s="140"/>
      <c r="E839" s="140"/>
      <c r="F839" s="18" t="s">
        <v>54</v>
      </c>
      <c r="G839" s="17" t="s">
        <v>55</v>
      </c>
      <c r="H839" s="19">
        <v>27741</v>
      </c>
    </row>
    <row r="840" spans="2:8" x14ac:dyDescent="0.25">
      <c r="B840" s="1"/>
      <c r="C840" s="1"/>
      <c r="D840" s="140"/>
      <c r="E840" s="141"/>
      <c r="F840" s="18" t="s">
        <v>56</v>
      </c>
      <c r="G840" s="17" t="s">
        <v>57</v>
      </c>
      <c r="H840" s="19">
        <v>2060</v>
      </c>
    </row>
    <row r="841" spans="2:8" x14ac:dyDescent="0.25">
      <c r="B841" s="1"/>
      <c r="C841" s="1"/>
      <c r="D841" s="140"/>
      <c r="E841" s="14">
        <v>413</v>
      </c>
      <c r="F841" s="18"/>
      <c r="G841" s="14" t="s">
        <v>61</v>
      </c>
      <c r="H841" s="13">
        <f>H842+H844+H845+H843</f>
        <v>9660</v>
      </c>
    </row>
    <row r="842" spans="2:8" x14ac:dyDescent="0.25">
      <c r="B842" s="1"/>
      <c r="C842" s="1"/>
      <c r="D842" s="140"/>
      <c r="E842" s="142"/>
      <c r="F842" s="18" t="s">
        <v>62</v>
      </c>
      <c r="G842" s="17" t="s">
        <v>63</v>
      </c>
      <c r="H842" s="19">
        <v>300</v>
      </c>
    </row>
    <row r="843" spans="2:8" x14ac:dyDescent="0.25">
      <c r="B843" s="1"/>
      <c r="C843" s="1"/>
      <c r="D843" s="140"/>
      <c r="E843" s="140"/>
      <c r="F843" s="18" t="s">
        <v>62</v>
      </c>
      <c r="G843" s="17" t="s">
        <v>235</v>
      </c>
      <c r="H843" s="19">
        <v>360</v>
      </c>
    </row>
    <row r="844" spans="2:8" x14ac:dyDescent="0.25">
      <c r="B844" s="1"/>
      <c r="C844" s="1"/>
      <c r="D844" s="140"/>
      <c r="E844" s="140"/>
      <c r="F844" s="18" t="s">
        <v>64</v>
      </c>
      <c r="G844" s="17" t="s">
        <v>211</v>
      </c>
      <c r="H844" s="19">
        <v>3500</v>
      </c>
    </row>
    <row r="845" spans="2:8" x14ac:dyDescent="0.25">
      <c r="B845" s="1"/>
      <c r="C845" s="1"/>
      <c r="D845" s="140"/>
      <c r="E845" s="141"/>
      <c r="F845" s="18" t="s">
        <v>66</v>
      </c>
      <c r="G845" s="17" t="s">
        <v>176</v>
      </c>
      <c r="H845" s="19">
        <v>5500</v>
      </c>
    </row>
    <row r="846" spans="2:8" ht="15" customHeight="1" x14ac:dyDescent="0.25">
      <c r="B846" s="1"/>
      <c r="C846" s="1"/>
      <c r="D846" s="140"/>
      <c r="E846" s="14">
        <v>414</v>
      </c>
      <c r="F846" s="18"/>
      <c r="G846" s="14" t="s">
        <v>68</v>
      </c>
      <c r="H846" s="13">
        <f>H847+H848+H849</f>
        <v>1700</v>
      </c>
    </row>
    <row r="847" spans="2:8" ht="15.75" customHeight="1" x14ac:dyDescent="0.25">
      <c r="B847" s="1"/>
      <c r="C847" s="1"/>
      <c r="D847" s="140"/>
      <c r="E847" s="142"/>
      <c r="F847" s="18" t="s">
        <v>69</v>
      </c>
      <c r="G847" s="17" t="s">
        <v>70</v>
      </c>
      <c r="H847" s="19">
        <v>300</v>
      </c>
    </row>
    <row r="848" spans="2:8" x14ac:dyDescent="0.25">
      <c r="B848" s="1"/>
      <c r="C848" s="1"/>
      <c r="D848" s="140"/>
      <c r="E848" s="140"/>
      <c r="F848" s="18" t="s">
        <v>71</v>
      </c>
      <c r="G848" s="17" t="s">
        <v>72</v>
      </c>
      <c r="H848" s="19">
        <v>400</v>
      </c>
    </row>
    <row r="849" spans="2:8" x14ac:dyDescent="0.25">
      <c r="B849" s="1"/>
      <c r="C849" s="1"/>
      <c r="D849" s="140"/>
      <c r="E849" s="141"/>
      <c r="F849" s="18" t="s">
        <v>73</v>
      </c>
      <c r="G849" s="17" t="s">
        <v>240</v>
      </c>
      <c r="H849" s="19">
        <v>1000</v>
      </c>
    </row>
    <row r="850" spans="2:8" x14ac:dyDescent="0.25">
      <c r="B850" s="1"/>
      <c r="C850" s="1"/>
      <c r="D850" s="140"/>
      <c r="E850" s="14">
        <v>415</v>
      </c>
      <c r="F850" s="18"/>
      <c r="G850" s="14" t="s">
        <v>79</v>
      </c>
      <c r="H850" s="13">
        <f>H851+H852</f>
        <v>3600</v>
      </c>
    </row>
    <row r="851" spans="2:8" x14ac:dyDescent="0.25">
      <c r="B851" s="1"/>
      <c r="C851" s="1"/>
      <c r="D851" s="140"/>
      <c r="E851" s="148"/>
      <c r="F851" s="61" t="s">
        <v>82</v>
      </c>
      <c r="G851" s="39" t="s">
        <v>129</v>
      </c>
      <c r="H851" s="57">
        <v>100</v>
      </c>
    </row>
    <row r="852" spans="2:8" x14ac:dyDescent="0.25">
      <c r="B852" s="1"/>
      <c r="C852" s="1"/>
      <c r="D852" s="140"/>
      <c r="E852" s="141"/>
      <c r="F852" s="7" t="s">
        <v>82</v>
      </c>
      <c r="G852" s="17" t="s">
        <v>130</v>
      </c>
      <c r="H852" s="19">
        <v>3500</v>
      </c>
    </row>
    <row r="853" spans="2:8" x14ac:dyDescent="0.25">
      <c r="B853" s="1"/>
      <c r="C853" s="1"/>
      <c r="D853" s="140"/>
      <c r="E853" s="40">
        <v>419</v>
      </c>
      <c r="F853" s="7"/>
      <c r="G853" s="40" t="s">
        <v>89</v>
      </c>
      <c r="H853" s="13">
        <f>H854+H855</f>
        <v>2800</v>
      </c>
    </row>
    <row r="854" spans="2:8" x14ac:dyDescent="0.25">
      <c r="B854" s="1"/>
      <c r="C854" s="1"/>
      <c r="D854" s="140"/>
      <c r="E854" s="142"/>
      <c r="F854" s="7" t="s">
        <v>90</v>
      </c>
      <c r="G854" s="30" t="s">
        <v>91</v>
      </c>
      <c r="H854" s="19">
        <v>1800</v>
      </c>
    </row>
    <row r="855" spans="2:8" x14ac:dyDescent="0.25">
      <c r="B855" s="1"/>
      <c r="C855" s="1"/>
      <c r="D855" s="140"/>
      <c r="E855" s="141"/>
      <c r="F855" s="7" t="s">
        <v>92</v>
      </c>
      <c r="G855" s="30" t="s">
        <v>224</v>
      </c>
      <c r="H855" s="19">
        <v>1000</v>
      </c>
    </row>
    <row r="856" spans="2:8" x14ac:dyDescent="0.25">
      <c r="B856" s="1"/>
      <c r="C856" s="1"/>
      <c r="D856" s="140"/>
      <c r="E856" s="40">
        <v>463</v>
      </c>
      <c r="F856" s="7"/>
      <c r="G856" s="40" t="s">
        <v>121</v>
      </c>
      <c r="H856" s="13">
        <f>H857</f>
        <v>165000</v>
      </c>
    </row>
    <row r="857" spans="2:8" x14ac:dyDescent="0.25">
      <c r="B857" s="1"/>
      <c r="C857" s="1"/>
      <c r="D857" s="140"/>
      <c r="E857" s="30"/>
      <c r="F857" s="7" t="s">
        <v>207</v>
      </c>
      <c r="G857" s="49" t="s">
        <v>121</v>
      </c>
      <c r="H857" s="19">
        <v>165000</v>
      </c>
    </row>
    <row r="858" spans="2:8" x14ac:dyDescent="0.25">
      <c r="B858" s="1"/>
      <c r="C858" s="1"/>
      <c r="D858" s="141"/>
      <c r="E858" s="30"/>
      <c r="F858" s="7"/>
      <c r="G858" s="40" t="s">
        <v>236</v>
      </c>
      <c r="H858" s="13">
        <f>H835+H841+H846+H850+H853+H856</f>
        <v>439118</v>
      </c>
    </row>
    <row r="859" spans="2:8" x14ac:dyDescent="0.25">
      <c r="B859" s="1"/>
      <c r="C859" s="1"/>
      <c r="D859" s="27"/>
      <c r="E859" s="23"/>
      <c r="F859" s="31"/>
      <c r="G859" s="33"/>
      <c r="H859" s="54"/>
    </row>
    <row r="860" spans="2:8" x14ac:dyDescent="0.25">
      <c r="B860" s="1"/>
      <c r="C860" s="1"/>
      <c r="D860" s="27"/>
      <c r="E860" s="23"/>
      <c r="F860" s="31"/>
      <c r="G860" s="33"/>
      <c r="H860" s="54"/>
    </row>
    <row r="861" spans="2:8" x14ac:dyDescent="0.25">
      <c r="B861" s="1"/>
      <c r="C861" s="1"/>
      <c r="D861" s="27"/>
      <c r="E861" s="23"/>
      <c r="F861" s="31"/>
      <c r="G861" s="33"/>
      <c r="H861" s="54"/>
    </row>
    <row r="862" spans="2:8" x14ac:dyDescent="0.25">
      <c r="B862" s="1"/>
      <c r="C862" s="1"/>
      <c r="D862" s="27"/>
      <c r="E862" s="23"/>
      <c r="F862" s="31"/>
      <c r="G862" s="33"/>
      <c r="H862" s="54"/>
    </row>
    <row r="863" spans="2:8" x14ac:dyDescent="0.25">
      <c r="B863" s="1"/>
      <c r="C863" s="1"/>
      <c r="D863" s="27"/>
      <c r="E863" s="23"/>
      <c r="F863" s="31"/>
      <c r="G863" s="33"/>
      <c r="H863" s="54"/>
    </row>
    <row r="864" spans="2:8" x14ac:dyDescent="0.25">
      <c r="B864" s="1"/>
      <c r="C864" s="1"/>
      <c r="D864" s="27"/>
      <c r="E864" s="23"/>
      <c r="F864" s="31"/>
      <c r="G864" s="33"/>
      <c r="H864" s="54"/>
    </row>
    <row r="865" spans="2:8" s="60" customFormat="1" x14ac:dyDescent="0.25">
      <c r="B865" s="58"/>
      <c r="C865" s="58"/>
      <c r="D865" s="27"/>
      <c r="E865" s="23"/>
      <c r="F865" s="31"/>
      <c r="G865" s="33"/>
      <c r="H865" s="54"/>
    </row>
    <row r="866" spans="2:8" x14ac:dyDescent="0.25">
      <c r="B866" s="1"/>
      <c r="C866" s="1"/>
      <c r="D866" s="27"/>
      <c r="E866" s="23"/>
      <c r="F866" s="31"/>
      <c r="G866" s="33"/>
      <c r="H866" s="54"/>
    </row>
    <row r="867" spans="2:8" x14ac:dyDescent="0.25">
      <c r="B867" s="1"/>
      <c r="C867" s="1"/>
      <c r="D867" s="27"/>
      <c r="E867" s="23"/>
      <c r="F867" s="31"/>
      <c r="G867" s="33"/>
      <c r="H867" s="54"/>
    </row>
    <row r="868" spans="2:8" x14ac:dyDescent="0.25">
      <c r="B868" s="1"/>
      <c r="C868" s="1"/>
      <c r="D868" s="27"/>
      <c r="E868" s="23"/>
      <c r="F868" s="31"/>
      <c r="G868" s="33"/>
      <c r="H868" s="54"/>
    </row>
    <row r="869" spans="2:8" x14ac:dyDescent="0.25">
      <c r="B869" s="1"/>
      <c r="C869" s="1"/>
      <c r="D869" s="27"/>
      <c r="E869" s="23"/>
      <c r="F869" s="31"/>
      <c r="G869" s="33"/>
      <c r="H869" s="54"/>
    </row>
    <row r="870" spans="2:8" x14ac:dyDescent="0.25">
      <c r="B870" s="1"/>
      <c r="C870" s="1"/>
      <c r="D870" s="27"/>
      <c r="E870" s="23"/>
      <c r="F870" s="31"/>
      <c r="G870" s="33"/>
      <c r="H870" s="54"/>
    </row>
    <row r="871" spans="2:8" x14ac:dyDescent="0.25">
      <c r="B871" s="1"/>
      <c r="C871" s="1"/>
      <c r="D871" s="27"/>
      <c r="E871" s="23"/>
      <c r="F871" s="31"/>
      <c r="G871" s="33"/>
      <c r="H871" s="54"/>
    </row>
    <row r="872" spans="2:8" x14ac:dyDescent="0.25">
      <c r="B872" s="1"/>
      <c r="C872" s="1"/>
      <c r="D872" s="27"/>
      <c r="E872" s="23"/>
      <c r="F872" s="31"/>
      <c r="G872" s="33"/>
      <c r="H872" s="54"/>
    </row>
    <row r="873" spans="2:8" x14ac:dyDescent="0.25">
      <c r="B873" s="1"/>
      <c r="C873" s="1"/>
      <c r="D873" s="27"/>
      <c r="E873" s="23"/>
      <c r="F873" s="31"/>
      <c r="G873" s="33"/>
      <c r="H873" s="54"/>
    </row>
    <row r="874" spans="2:8" x14ac:dyDescent="0.25">
      <c r="B874" s="1"/>
      <c r="C874" s="1"/>
      <c r="D874" s="27"/>
      <c r="E874" s="23"/>
      <c r="F874" s="31"/>
      <c r="G874" s="33"/>
      <c r="H874" s="54"/>
    </row>
    <row r="875" spans="2:8" x14ac:dyDescent="0.25">
      <c r="B875" s="1"/>
      <c r="C875" s="1"/>
      <c r="D875" s="27"/>
      <c r="E875" s="23"/>
      <c r="F875" s="31"/>
      <c r="G875" s="33"/>
      <c r="H875" s="54"/>
    </row>
    <row r="876" spans="2:8" x14ac:dyDescent="0.25">
      <c r="B876" s="1"/>
      <c r="C876" s="1"/>
      <c r="D876" s="27"/>
      <c r="E876" s="23"/>
      <c r="F876" s="31"/>
      <c r="G876" s="33"/>
      <c r="H876" s="54"/>
    </row>
    <row r="877" spans="2:8" x14ac:dyDescent="0.25">
      <c r="B877" s="1"/>
      <c r="C877" s="1"/>
      <c r="D877" s="27"/>
      <c r="E877" s="23"/>
      <c r="F877" s="31"/>
      <c r="G877" s="33"/>
      <c r="H877" s="54"/>
    </row>
    <row r="878" spans="2:8" x14ac:dyDescent="0.25">
      <c r="B878" s="1"/>
      <c r="C878" s="1"/>
      <c r="D878" s="27"/>
      <c r="E878" s="23"/>
      <c r="F878" s="31"/>
      <c r="G878" s="33"/>
      <c r="H878" s="54"/>
    </row>
    <row r="879" spans="2:8" x14ac:dyDescent="0.25">
      <c r="B879" s="1"/>
      <c r="C879" s="1"/>
      <c r="D879" s="27"/>
      <c r="E879" s="23"/>
      <c r="F879" s="31"/>
      <c r="G879" s="33"/>
      <c r="H879" s="54"/>
    </row>
    <row r="880" spans="2:8" x14ac:dyDescent="0.25">
      <c r="B880" s="1"/>
      <c r="C880" s="1"/>
      <c r="D880" s="27"/>
      <c r="E880" s="23"/>
      <c r="F880" s="31"/>
      <c r="G880" s="33"/>
      <c r="H880" s="54"/>
    </row>
    <row r="881" spans="2:8" x14ac:dyDescent="0.25">
      <c r="B881" s="1"/>
      <c r="C881" s="1"/>
      <c r="D881" s="27"/>
      <c r="E881" s="23"/>
      <c r="F881" s="31"/>
      <c r="G881" s="33"/>
      <c r="H881" s="54"/>
    </row>
    <row r="882" spans="2:8" x14ac:dyDescent="0.25">
      <c r="B882" s="1"/>
      <c r="C882" s="1"/>
      <c r="D882" s="27"/>
      <c r="E882" s="23"/>
      <c r="F882" s="31"/>
      <c r="G882" s="33"/>
      <c r="H882" s="54"/>
    </row>
    <row r="883" spans="2:8" x14ac:dyDescent="0.25">
      <c r="B883" s="1"/>
      <c r="C883" s="1"/>
      <c r="D883" s="27"/>
      <c r="E883" s="23"/>
      <c r="F883" s="31"/>
      <c r="G883" s="33"/>
      <c r="H883" s="54"/>
    </row>
    <row r="884" spans="2:8" ht="18.75" x14ac:dyDescent="0.3">
      <c r="B884" s="1"/>
      <c r="C884" s="1"/>
      <c r="D884" s="137" t="s">
        <v>177</v>
      </c>
      <c r="E884" s="138"/>
      <c r="F884" s="138"/>
      <c r="G884" s="138"/>
    </row>
    <row r="885" spans="2:8" ht="19.5" thickBot="1" x14ac:dyDescent="0.35">
      <c r="B885" s="1"/>
      <c r="C885" s="1"/>
      <c r="D885" s="91"/>
      <c r="E885" s="92"/>
      <c r="F885" s="92"/>
      <c r="G885" s="92"/>
    </row>
    <row r="886" spans="2:8" x14ac:dyDescent="0.25">
      <c r="B886" s="1"/>
      <c r="C886" s="1"/>
      <c r="D886" s="82" t="s">
        <v>126</v>
      </c>
      <c r="E886" s="65" t="s">
        <v>2</v>
      </c>
      <c r="F886" s="66" t="s">
        <v>2</v>
      </c>
      <c r="G886" s="76" t="s">
        <v>4</v>
      </c>
      <c r="H886" s="144" t="s">
        <v>247</v>
      </c>
    </row>
    <row r="887" spans="2:8" ht="15.75" thickBot="1" x14ac:dyDescent="0.3">
      <c r="B887" s="1"/>
      <c r="C887" s="1"/>
      <c r="D887" s="83" t="s">
        <v>3</v>
      </c>
      <c r="E887" s="68" t="s">
        <v>3</v>
      </c>
      <c r="F887" s="69" t="s">
        <v>3</v>
      </c>
      <c r="G887" s="80" t="s">
        <v>0</v>
      </c>
      <c r="H887" s="145"/>
    </row>
    <row r="888" spans="2:8" x14ac:dyDescent="0.25">
      <c r="B888" s="1"/>
      <c r="C888" s="1"/>
      <c r="D888" s="36" t="s">
        <v>196</v>
      </c>
      <c r="E888" s="37"/>
      <c r="F888" s="7"/>
      <c r="G888" s="30"/>
      <c r="H888" s="64"/>
    </row>
    <row r="889" spans="2:8" x14ac:dyDescent="0.25">
      <c r="B889" s="1"/>
      <c r="C889" s="1"/>
      <c r="D889" s="139"/>
      <c r="E889" s="14">
        <v>411</v>
      </c>
      <c r="F889" s="18"/>
      <c r="G889" s="14" t="s">
        <v>47</v>
      </c>
      <c r="H889" s="13">
        <f>H890+H891+H892+H893+H894</f>
        <v>34698</v>
      </c>
    </row>
    <row r="890" spans="2:8" x14ac:dyDescent="0.25">
      <c r="B890" s="1"/>
      <c r="C890" s="1"/>
      <c r="D890" s="140"/>
      <c r="E890" s="142"/>
      <c r="F890" s="18" t="s">
        <v>48</v>
      </c>
      <c r="G890" s="17" t="s">
        <v>49</v>
      </c>
      <c r="H890" s="19">
        <v>24029</v>
      </c>
    </row>
    <row r="891" spans="2:8" x14ac:dyDescent="0.25">
      <c r="B891" s="1"/>
      <c r="C891" s="1"/>
      <c r="D891" s="140"/>
      <c r="E891" s="140"/>
      <c r="F891" s="18" t="s">
        <v>50</v>
      </c>
      <c r="G891" s="17" t="s">
        <v>51</v>
      </c>
      <c r="H891" s="19">
        <v>2260</v>
      </c>
    </row>
    <row r="892" spans="2:8" x14ac:dyDescent="0.25">
      <c r="B892" s="1"/>
      <c r="C892" s="1"/>
      <c r="D892" s="140"/>
      <c r="E892" s="140"/>
      <c r="F892" s="18" t="s">
        <v>52</v>
      </c>
      <c r="G892" s="17" t="s">
        <v>53</v>
      </c>
      <c r="H892" s="19">
        <v>6025</v>
      </c>
    </row>
    <row r="893" spans="2:8" x14ac:dyDescent="0.25">
      <c r="B893" s="1"/>
      <c r="C893" s="1"/>
      <c r="D893" s="140"/>
      <c r="E893" s="140"/>
      <c r="F893" s="18" t="s">
        <v>54</v>
      </c>
      <c r="G893" s="17" t="s">
        <v>55</v>
      </c>
      <c r="H893" s="19">
        <v>2084</v>
      </c>
    </row>
    <row r="894" spans="2:8" x14ac:dyDescent="0.25">
      <c r="B894" s="1"/>
      <c r="C894" s="1"/>
      <c r="D894" s="140"/>
      <c r="E894" s="141"/>
      <c r="F894" s="18" t="s">
        <v>56</v>
      </c>
      <c r="G894" s="17" t="s">
        <v>57</v>
      </c>
      <c r="H894" s="19">
        <v>300</v>
      </c>
    </row>
    <row r="895" spans="2:8" x14ac:dyDescent="0.25">
      <c r="B895" s="1"/>
      <c r="C895" s="1"/>
      <c r="D895" s="140"/>
      <c r="E895" s="14">
        <v>413</v>
      </c>
      <c r="F895" s="18"/>
      <c r="G895" s="14" t="s">
        <v>61</v>
      </c>
      <c r="H895" s="13">
        <f>H896+H897</f>
        <v>600</v>
      </c>
    </row>
    <row r="896" spans="2:8" x14ac:dyDescent="0.25">
      <c r="B896" s="1"/>
      <c r="C896" s="1"/>
      <c r="D896" s="140"/>
      <c r="E896" s="142"/>
      <c r="F896" s="18" t="s">
        <v>62</v>
      </c>
      <c r="G896" s="17" t="s">
        <v>63</v>
      </c>
      <c r="H896" s="19">
        <v>300</v>
      </c>
    </row>
    <row r="897" spans="2:8" x14ac:dyDescent="0.25">
      <c r="B897" s="1"/>
      <c r="C897" s="1"/>
      <c r="D897" s="140"/>
      <c r="E897" s="141"/>
      <c r="F897" s="18" t="s">
        <v>66</v>
      </c>
      <c r="G897" s="17" t="s">
        <v>128</v>
      </c>
      <c r="H897" s="19">
        <v>300</v>
      </c>
    </row>
    <row r="898" spans="2:8" x14ac:dyDescent="0.25">
      <c r="B898" s="1"/>
      <c r="C898" s="1"/>
      <c r="D898" s="140"/>
      <c r="E898" s="14">
        <v>414</v>
      </c>
      <c r="F898" s="18"/>
      <c r="G898" s="14" t="s">
        <v>68</v>
      </c>
      <c r="H898" s="13">
        <f>H899+H900+H901</f>
        <v>1050</v>
      </c>
    </row>
    <row r="899" spans="2:8" x14ac:dyDescent="0.25">
      <c r="B899" s="1"/>
      <c r="C899" s="1"/>
      <c r="D899" s="140"/>
      <c r="E899" s="142"/>
      <c r="F899" s="18" t="s">
        <v>69</v>
      </c>
      <c r="G899" s="17" t="s">
        <v>70</v>
      </c>
      <c r="H899" s="19">
        <v>200</v>
      </c>
    </row>
    <row r="900" spans="2:8" ht="15" customHeight="1" x14ac:dyDescent="0.25">
      <c r="B900" s="1"/>
      <c r="C900" s="1"/>
      <c r="D900" s="140"/>
      <c r="E900" s="140"/>
      <c r="F900" s="18" t="s">
        <v>71</v>
      </c>
      <c r="G900" s="17" t="s">
        <v>72</v>
      </c>
      <c r="H900" s="19">
        <v>500</v>
      </c>
    </row>
    <row r="901" spans="2:8" ht="15" customHeight="1" x14ac:dyDescent="0.25">
      <c r="B901" s="1"/>
      <c r="C901" s="1"/>
      <c r="D901" s="140"/>
      <c r="E901" s="141"/>
      <c r="F901" s="18" t="s">
        <v>73</v>
      </c>
      <c r="G901" s="17" t="s">
        <v>242</v>
      </c>
      <c r="H901" s="19">
        <v>350</v>
      </c>
    </row>
    <row r="902" spans="2:8" x14ac:dyDescent="0.25">
      <c r="B902" s="1"/>
      <c r="C902" s="1"/>
      <c r="D902" s="140"/>
      <c r="E902" s="40">
        <v>415</v>
      </c>
      <c r="F902" s="7"/>
      <c r="G902" s="40" t="s">
        <v>79</v>
      </c>
      <c r="H902" s="13">
        <f>H903</f>
        <v>100</v>
      </c>
    </row>
    <row r="903" spans="2:8" x14ac:dyDescent="0.25">
      <c r="B903" s="1"/>
      <c r="C903" s="1"/>
      <c r="D903" s="140"/>
      <c r="E903" s="40"/>
      <c r="F903" s="7" t="s">
        <v>82</v>
      </c>
      <c r="G903" s="30" t="s">
        <v>129</v>
      </c>
      <c r="H903" s="19">
        <v>100</v>
      </c>
    </row>
    <row r="904" spans="2:8" x14ac:dyDescent="0.25">
      <c r="B904" s="1"/>
      <c r="C904" s="1"/>
      <c r="D904" s="140"/>
      <c r="E904" s="40">
        <v>419</v>
      </c>
      <c r="F904" s="7"/>
      <c r="G904" s="40" t="s">
        <v>89</v>
      </c>
      <c r="H904" s="13">
        <f>H905</f>
        <v>1000</v>
      </c>
    </row>
    <row r="905" spans="2:8" x14ac:dyDescent="0.25">
      <c r="B905" s="1"/>
      <c r="C905" s="1"/>
      <c r="D905" s="140"/>
      <c r="E905" s="40"/>
      <c r="F905" s="7" t="s">
        <v>92</v>
      </c>
      <c r="G905" s="30" t="s">
        <v>224</v>
      </c>
      <c r="H905" s="19">
        <v>1000</v>
      </c>
    </row>
    <row r="906" spans="2:8" x14ac:dyDescent="0.25">
      <c r="B906" s="1"/>
      <c r="C906" s="1"/>
      <c r="D906" s="140"/>
      <c r="E906" s="40">
        <v>463</v>
      </c>
      <c r="F906" s="7"/>
      <c r="G906" s="40" t="s">
        <v>121</v>
      </c>
      <c r="H906" s="13">
        <f>H907</f>
        <v>18000</v>
      </c>
    </row>
    <row r="907" spans="2:8" x14ac:dyDescent="0.25">
      <c r="B907" s="1"/>
      <c r="C907" s="1"/>
      <c r="D907" s="140"/>
      <c r="E907" s="40"/>
      <c r="F907" s="7" t="s">
        <v>207</v>
      </c>
      <c r="G907" s="49" t="s">
        <v>121</v>
      </c>
      <c r="H907" s="19">
        <v>18000</v>
      </c>
    </row>
    <row r="908" spans="2:8" x14ac:dyDescent="0.25">
      <c r="B908" s="1"/>
      <c r="C908" s="1"/>
      <c r="D908" s="141"/>
      <c r="E908" s="30"/>
      <c r="F908" s="7"/>
      <c r="G908" s="40" t="s">
        <v>137</v>
      </c>
      <c r="H908" s="13">
        <f>H889+H895+H898+H906+H904+H902</f>
        <v>55448</v>
      </c>
    </row>
    <row r="909" spans="2:8" x14ac:dyDescent="0.25">
      <c r="B909" s="1"/>
      <c r="C909" s="1"/>
      <c r="D909" s="27"/>
      <c r="E909" s="23"/>
      <c r="F909" s="31"/>
      <c r="G909" s="33"/>
    </row>
    <row r="910" spans="2:8" ht="15.75" x14ac:dyDescent="0.25">
      <c r="B910" s="1"/>
      <c r="C910" s="1"/>
      <c r="D910" s="63" t="s">
        <v>189</v>
      </c>
      <c r="E910" s="23"/>
      <c r="F910" s="31"/>
      <c r="G910" s="33"/>
    </row>
    <row r="911" spans="2:8" ht="19.5" thickBot="1" x14ac:dyDescent="0.35">
      <c r="B911" s="1"/>
      <c r="C911" s="1"/>
      <c r="D911" s="55"/>
      <c r="E911" s="56"/>
      <c r="F911" s="56"/>
      <c r="G911" s="56"/>
    </row>
    <row r="912" spans="2:8" x14ac:dyDescent="0.25">
      <c r="B912" s="1"/>
      <c r="C912" s="1"/>
      <c r="D912" s="82" t="s">
        <v>126</v>
      </c>
      <c r="E912" s="65" t="s">
        <v>2</v>
      </c>
      <c r="F912" s="66" t="s">
        <v>2</v>
      </c>
      <c r="G912" s="76" t="s">
        <v>4</v>
      </c>
      <c r="H912" s="144" t="s">
        <v>247</v>
      </c>
    </row>
    <row r="913" spans="2:8" ht="15.75" thickBot="1" x14ac:dyDescent="0.3">
      <c r="B913" s="1"/>
      <c r="C913" s="1"/>
      <c r="D913" s="83" t="s">
        <v>3</v>
      </c>
      <c r="E913" s="68" t="s">
        <v>3</v>
      </c>
      <c r="F913" s="69" t="s">
        <v>3</v>
      </c>
      <c r="G913" s="80" t="s">
        <v>0</v>
      </c>
      <c r="H913" s="145"/>
    </row>
    <row r="914" spans="2:8" x14ac:dyDescent="0.25">
      <c r="B914" s="1"/>
      <c r="C914" s="1"/>
      <c r="D914" s="36" t="s">
        <v>197</v>
      </c>
      <c r="E914" s="37"/>
      <c r="F914" s="7"/>
      <c r="G914" s="30"/>
      <c r="H914" s="64"/>
    </row>
    <row r="915" spans="2:8" x14ac:dyDescent="0.25">
      <c r="B915" s="1"/>
      <c r="C915" s="1"/>
      <c r="D915" s="139"/>
      <c r="E915" s="14">
        <v>411</v>
      </c>
      <c r="F915" s="18"/>
      <c r="G915" s="14" t="s">
        <v>47</v>
      </c>
      <c r="H915" s="13">
        <f>H916+H917+H918+H919+H920</f>
        <v>101655</v>
      </c>
    </row>
    <row r="916" spans="2:8" x14ac:dyDescent="0.25">
      <c r="B916" s="1"/>
      <c r="C916" s="1"/>
      <c r="D916" s="140"/>
      <c r="E916" s="142"/>
      <c r="F916" s="18" t="s">
        <v>48</v>
      </c>
      <c r="G916" s="17" t="s">
        <v>49</v>
      </c>
      <c r="H916" s="19">
        <v>70411</v>
      </c>
    </row>
    <row r="917" spans="2:8" x14ac:dyDescent="0.25">
      <c r="B917" s="1"/>
      <c r="C917" s="1"/>
      <c r="D917" s="140"/>
      <c r="E917" s="140"/>
      <c r="F917" s="18" t="s">
        <v>50</v>
      </c>
      <c r="G917" s="17" t="s">
        <v>51</v>
      </c>
      <c r="H917" s="19">
        <v>6621</v>
      </c>
    </row>
    <row r="918" spans="2:8" x14ac:dyDescent="0.25">
      <c r="B918" s="1"/>
      <c r="C918" s="1"/>
      <c r="D918" s="140"/>
      <c r="E918" s="140"/>
      <c r="F918" s="18" t="s">
        <v>52</v>
      </c>
      <c r="G918" s="17" t="s">
        <v>53</v>
      </c>
      <c r="H918" s="19">
        <v>17656</v>
      </c>
    </row>
    <row r="919" spans="2:8" x14ac:dyDescent="0.25">
      <c r="B919" s="1"/>
      <c r="C919" s="1"/>
      <c r="D919" s="140"/>
      <c r="E919" s="140"/>
      <c r="F919" s="18" t="s">
        <v>54</v>
      </c>
      <c r="G919" s="17" t="s">
        <v>55</v>
      </c>
      <c r="H919" s="19">
        <v>6106</v>
      </c>
    </row>
    <row r="920" spans="2:8" x14ac:dyDescent="0.25">
      <c r="B920" s="1"/>
      <c r="C920" s="1"/>
      <c r="D920" s="140"/>
      <c r="E920" s="141"/>
      <c r="F920" s="18" t="s">
        <v>56</v>
      </c>
      <c r="G920" s="17" t="s">
        <v>57</v>
      </c>
      <c r="H920" s="19">
        <v>861</v>
      </c>
    </row>
    <row r="921" spans="2:8" x14ac:dyDescent="0.25">
      <c r="B921" s="1"/>
      <c r="C921" s="1"/>
      <c r="D921" s="140"/>
      <c r="E921" s="14">
        <v>413</v>
      </c>
      <c r="F921" s="18"/>
      <c r="G921" s="14" t="s">
        <v>61</v>
      </c>
      <c r="H921" s="13">
        <f>H922+H923</f>
        <v>3000</v>
      </c>
    </row>
    <row r="922" spans="2:8" x14ac:dyDescent="0.25">
      <c r="B922" s="1"/>
      <c r="C922" s="1"/>
      <c r="D922" s="140"/>
      <c r="E922" s="142"/>
      <c r="F922" s="18" t="s">
        <v>62</v>
      </c>
      <c r="G922" s="17" t="s">
        <v>63</v>
      </c>
      <c r="H922" s="19">
        <v>1000</v>
      </c>
    </row>
    <row r="923" spans="2:8" x14ac:dyDescent="0.25">
      <c r="B923" s="1"/>
      <c r="C923" s="1"/>
      <c r="D923" s="140"/>
      <c r="E923" s="141"/>
      <c r="F923" s="18" t="s">
        <v>66</v>
      </c>
      <c r="G923" s="17" t="s">
        <v>128</v>
      </c>
      <c r="H923" s="19">
        <v>2000</v>
      </c>
    </row>
    <row r="924" spans="2:8" x14ac:dyDescent="0.25">
      <c r="B924" s="1"/>
      <c r="C924" s="1"/>
      <c r="D924" s="140"/>
      <c r="E924" s="14">
        <v>414</v>
      </c>
      <c r="F924" s="18"/>
      <c r="G924" s="14" t="s">
        <v>68</v>
      </c>
      <c r="H924" s="13">
        <f>H925+H926+H927</f>
        <v>2200</v>
      </c>
    </row>
    <row r="925" spans="2:8" x14ac:dyDescent="0.25">
      <c r="B925" s="1"/>
      <c r="C925" s="1"/>
      <c r="D925" s="140"/>
      <c r="E925" s="142"/>
      <c r="F925" s="18" t="s">
        <v>69</v>
      </c>
      <c r="G925" s="17" t="s">
        <v>70</v>
      </c>
      <c r="H925" s="19">
        <v>600</v>
      </c>
    </row>
    <row r="926" spans="2:8" ht="15" customHeight="1" x14ac:dyDescent="0.25">
      <c r="B926" s="1"/>
      <c r="C926" s="1"/>
      <c r="D926" s="140"/>
      <c r="E926" s="140"/>
      <c r="F926" s="18" t="s">
        <v>71</v>
      </c>
      <c r="G926" s="17" t="s">
        <v>72</v>
      </c>
      <c r="H926" s="19">
        <v>1000</v>
      </c>
    </row>
    <row r="927" spans="2:8" ht="14.25" customHeight="1" x14ac:dyDescent="0.25">
      <c r="B927" s="1"/>
      <c r="C927" s="1"/>
      <c r="D927" s="140"/>
      <c r="E927" s="141"/>
      <c r="F927" s="18" t="s">
        <v>73</v>
      </c>
      <c r="G927" s="17" t="s">
        <v>240</v>
      </c>
      <c r="H927" s="19">
        <v>600</v>
      </c>
    </row>
    <row r="928" spans="2:8" x14ac:dyDescent="0.25">
      <c r="B928" s="1"/>
      <c r="C928" s="1"/>
      <c r="D928" s="140"/>
      <c r="E928" s="40">
        <v>415</v>
      </c>
      <c r="F928" s="7"/>
      <c r="G928" s="40" t="s">
        <v>237</v>
      </c>
      <c r="H928" s="13">
        <f>H929+H930+H931</f>
        <v>76800</v>
      </c>
    </row>
    <row r="929" spans="2:8" x14ac:dyDescent="0.25">
      <c r="B929" s="1"/>
      <c r="C929" s="1"/>
      <c r="D929" s="140"/>
      <c r="E929" s="143"/>
      <c r="F929" s="7" t="s">
        <v>80</v>
      </c>
      <c r="G929" s="30" t="s">
        <v>81</v>
      </c>
      <c r="H929" s="19">
        <v>75000</v>
      </c>
    </row>
    <row r="930" spans="2:8" x14ac:dyDescent="0.25">
      <c r="B930" s="1"/>
      <c r="C930" s="1"/>
      <c r="D930" s="140"/>
      <c r="E930" s="140"/>
      <c r="F930" s="7" t="s">
        <v>82</v>
      </c>
      <c r="G930" s="30" t="s">
        <v>129</v>
      </c>
      <c r="H930" s="19">
        <v>300</v>
      </c>
    </row>
    <row r="931" spans="2:8" x14ac:dyDescent="0.25">
      <c r="B931" s="1"/>
      <c r="C931" s="1"/>
      <c r="D931" s="140"/>
      <c r="E931" s="141"/>
      <c r="F931" s="7" t="s">
        <v>82</v>
      </c>
      <c r="G931" s="30" t="s">
        <v>130</v>
      </c>
      <c r="H931" s="19">
        <v>1500</v>
      </c>
    </row>
    <row r="932" spans="2:8" x14ac:dyDescent="0.25">
      <c r="B932" s="1"/>
      <c r="C932" s="1"/>
      <c r="D932" s="140"/>
      <c r="E932" s="40">
        <v>419</v>
      </c>
      <c r="F932" s="7"/>
      <c r="G932" s="40" t="s">
        <v>89</v>
      </c>
      <c r="H932" s="13">
        <f>H933</f>
        <v>1000</v>
      </c>
    </row>
    <row r="933" spans="2:8" x14ac:dyDescent="0.25">
      <c r="B933" s="1"/>
      <c r="C933" s="1"/>
      <c r="D933" s="140"/>
      <c r="E933" s="30"/>
      <c r="F933" s="7" t="s">
        <v>92</v>
      </c>
      <c r="G933" s="30" t="s">
        <v>224</v>
      </c>
      <c r="H933" s="19">
        <v>1000</v>
      </c>
    </row>
    <row r="934" spans="2:8" x14ac:dyDescent="0.25">
      <c r="B934" s="1"/>
      <c r="C934" s="1"/>
      <c r="D934" s="140"/>
      <c r="E934" s="40">
        <v>463</v>
      </c>
      <c r="F934" s="7"/>
      <c r="G934" s="40" t="s">
        <v>121</v>
      </c>
      <c r="H934" s="13">
        <f>H935</f>
        <v>150000</v>
      </c>
    </row>
    <row r="935" spans="2:8" x14ac:dyDescent="0.25">
      <c r="B935" s="1"/>
      <c r="C935" s="1"/>
      <c r="D935" s="140"/>
      <c r="E935" s="30"/>
      <c r="F935" s="7" t="s">
        <v>207</v>
      </c>
      <c r="G935" s="30" t="s">
        <v>121</v>
      </c>
      <c r="H935" s="19">
        <v>150000</v>
      </c>
    </row>
    <row r="936" spans="2:8" x14ac:dyDescent="0.25">
      <c r="B936" s="1"/>
      <c r="C936" s="1"/>
      <c r="D936" s="141"/>
      <c r="E936" s="30"/>
      <c r="F936" s="7"/>
      <c r="G936" s="40" t="s">
        <v>137</v>
      </c>
      <c r="H936" s="13">
        <f>H915+H921+H924+H934+H928+H932</f>
        <v>334655</v>
      </c>
    </row>
    <row r="937" spans="2:8" x14ac:dyDescent="0.25">
      <c r="B937" s="1"/>
      <c r="C937" s="1"/>
      <c r="D937" s="120"/>
      <c r="E937" s="23"/>
      <c r="F937" s="31"/>
      <c r="G937" s="33"/>
      <c r="H937" s="54"/>
    </row>
    <row r="938" spans="2:8" x14ac:dyDescent="0.25">
      <c r="B938" s="1"/>
      <c r="C938" s="1"/>
      <c r="D938" s="120"/>
      <c r="E938" s="23"/>
      <c r="F938" s="31"/>
      <c r="G938" s="33"/>
      <c r="H938" s="54"/>
    </row>
    <row r="939" spans="2:8" ht="18.75" x14ac:dyDescent="0.3">
      <c r="B939" s="1"/>
      <c r="C939" s="1"/>
      <c r="D939" s="137" t="s">
        <v>194</v>
      </c>
      <c r="E939" s="138"/>
      <c r="F939" s="138"/>
      <c r="G939" s="138"/>
    </row>
    <row r="940" spans="2:8" ht="19.5" thickBot="1" x14ac:dyDescent="0.35">
      <c r="B940" s="1"/>
      <c r="C940" s="1"/>
      <c r="D940" s="55"/>
      <c r="E940" s="56"/>
      <c r="F940" s="56"/>
      <c r="G940" s="56"/>
    </row>
    <row r="941" spans="2:8" x14ac:dyDescent="0.25">
      <c r="B941" s="1"/>
      <c r="C941" s="1"/>
      <c r="D941" s="82" t="s">
        <v>126</v>
      </c>
      <c r="E941" s="65" t="s">
        <v>2</v>
      </c>
      <c r="F941" s="66" t="s">
        <v>2</v>
      </c>
      <c r="G941" s="76" t="s">
        <v>4</v>
      </c>
      <c r="H941" s="144" t="s">
        <v>247</v>
      </c>
    </row>
    <row r="942" spans="2:8" ht="15.75" thickBot="1" x14ac:dyDescent="0.3">
      <c r="B942" s="1"/>
      <c r="C942" s="1"/>
      <c r="D942" s="83" t="s">
        <v>3</v>
      </c>
      <c r="E942" s="68" t="s">
        <v>3</v>
      </c>
      <c r="F942" s="69" t="s">
        <v>3</v>
      </c>
      <c r="G942" s="80" t="s">
        <v>0</v>
      </c>
      <c r="H942" s="145"/>
    </row>
    <row r="943" spans="2:8" x14ac:dyDescent="0.25">
      <c r="B943" s="1"/>
      <c r="C943" s="1"/>
      <c r="D943" s="36" t="s">
        <v>198</v>
      </c>
      <c r="E943" s="37"/>
      <c r="F943" s="7"/>
      <c r="G943" s="30"/>
      <c r="H943" s="64"/>
    </row>
    <row r="944" spans="2:8" x14ac:dyDescent="0.25">
      <c r="B944" s="1"/>
      <c r="C944" s="1"/>
      <c r="D944" s="139"/>
      <c r="E944" s="14">
        <v>411</v>
      </c>
      <c r="F944" s="18"/>
      <c r="G944" s="14" t="s">
        <v>47</v>
      </c>
      <c r="H944" s="13">
        <f>H945+H946+H947+H948+H949</f>
        <v>90808</v>
      </c>
    </row>
    <row r="945" spans="2:8" x14ac:dyDescent="0.25">
      <c r="B945" s="1"/>
      <c r="C945" s="1"/>
      <c r="D945" s="140"/>
      <c r="E945" s="142"/>
      <c r="F945" s="18" t="s">
        <v>48</v>
      </c>
      <c r="G945" s="17" t="s">
        <v>49</v>
      </c>
      <c r="H945" s="19">
        <v>62897</v>
      </c>
    </row>
    <row r="946" spans="2:8" x14ac:dyDescent="0.25">
      <c r="B946" s="1"/>
      <c r="C946" s="1"/>
      <c r="D946" s="140"/>
      <c r="E946" s="140"/>
      <c r="F946" s="18" t="s">
        <v>50</v>
      </c>
      <c r="G946" s="17" t="s">
        <v>51</v>
      </c>
      <c r="H946" s="19">
        <v>5915</v>
      </c>
    </row>
    <row r="947" spans="2:8" x14ac:dyDescent="0.25">
      <c r="B947" s="1"/>
      <c r="C947" s="1"/>
      <c r="D947" s="140"/>
      <c r="E947" s="140"/>
      <c r="F947" s="18" t="s">
        <v>52</v>
      </c>
      <c r="G947" s="17" t="s">
        <v>53</v>
      </c>
      <c r="H947" s="19">
        <v>15772</v>
      </c>
    </row>
    <row r="948" spans="2:8" ht="16.5" customHeight="1" x14ac:dyDescent="0.25">
      <c r="B948" s="1"/>
      <c r="C948" s="1"/>
      <c r="D948" s="140"/>
      <c r="E948" s="140"/>
      <c r="F948" s="18" t="s">
        <v>54</v>
      </c>
      <c r="G948" s="17" t="s">
        <v>55</v>
      </c>
      <c r="H948" s="19">
        <v>5455</v>
      </c>
    </row>
    <row r="949" spans="2:8" ht="15.75" customHeight="1" x14ac:dyDescent="0.25">
      <c r="B949" s="1"/>
      <c r="C949" s="1"/>
      <c r="D949" s="140"/>
      <c r="E949" s="141"/>
      <c r="F949" s="18" t="s">
        <v>56</v>
      </c>
      <c r="G949" s="17" t="s">
        <v>57</v>
      </c>
      <c r="H949" s="19">
        <v>769</v>
      </c>
    </row>
    <row r="950" spans="2:8" x14ac:dyDescent="0.25">
      <c r="B950" s="1"/>
      <c r="C950" s="1"/>
      <c r="D950" s="140"/>
      <c r="E950" s="14">
        <v>413</v>
      </c>
      <c r="F950" s="18"/>
      <c r="G950" s="14" t="s">
        <v>61</v>
      </c>
      <c r="H950" s="102">
        <f>H951+H952</f>
        <v>2300</v>
      </c>
    </row>
    <row r="951" spans="2:8" x14ac:dyDescent="0.25">
      <c r="B951" s="1"/>
      <c r="C951" s="1"/>
      <c r="D951" s="140"/>
      <c r="E951" s="142"/>
      <c r="F951" s="18" t="s">
        <v>62</v>
      </c>
      <c r="G951" s="17" t="s">
        <v>63</v>
      </c>
      <c r="H951" s="19">
        <v>1700</v>
      </c>
    </row>
    <row r="952" spans="2:8" x14ac:dyDescent="0.25">
      <c r="B952" s="1"/>
      <c r="C952" s="1"/>
      <c r="D952" s="140"/>
      <c r="E952" s="141"/>
      <c r="F952" s="18" t="s">
        <v>66</v>
      </c>
      <c r="G952" s="17" t="s">
        <v>128</v>
      </c>
      <c r="H952" s="19">
        <v>600</v>
      </c>
    </row>
    <row r="953" spans="2:8" x14ac:dyDescent="0.25">
      <c r="B953" s="1"/>
      <c r="C953" s="1"/>
      <c r="D953" s="140"/>
      <c r="E953" s="14">
        <v>414</v>
      </c>
      <c r="F953" s="18"/>
      <c r="G953" s="14" t="s">
        <v>68</v>
      </c>
      <c r="H953" s="13">
        <f>H954+H955+H956+H957</f>
        <v>2800</v>
      </c>
    </row>
    <row r="954" spans="2:8" x14ac:dyDescent="0.25">
      <c r="B954" s="1"/>
      <c r="C954" s="1"/>
      <c r="D954" s="140"/>
      <c r="E954" s="142"/>
      <c r="F954" s="18" t="s">
        <v>69</v>
      </c>
      <c r="G954" s="17" t="s">
        <v>70</v>
      </c>
      <c r="H954" s="19">
        <v>300</v>
      </c>
    </row>
    <row r="955" spans="2:8" ht="15" customHeight="1" x14ac:dyDescent="0.25">
      <c r="B955" s="1"/>
      <c r="C955" s="1"/>
      <c r="D955" s="140"/>
      <c r="E955" s="140"/>
      <c r="F955" s="18" t="s">
        <v>71</v>
      </c>
      <c r="G955" s="17" t="s">
        <v>72</v>
      </c>
      <c r="H955" s="19">
        <v>500</v>
      </c>
    </row>
    <row r="956" spans="2:8" ht="16.5" customHeight="1" x14ac:dyDescent="0.25">
      <c r="B956" s="1"/>
      <c r="C956" s="1"/>
      <c r="D956" s="140"/>
      <c r="E956" s="140"/>
      <c r="F956" s="18" t="s">
        <v>73</v>
      </c>
      <c r="G956" s="17" t="s">
        <v>242</v>
      </c>
      <c r="H956" s="19">
        <v>500</v>
      </c>
    </row>
    <row r="957" spans="2:8" x14ac:dyDescent="0.25">
      <c r="B957" s="1"/>
      <c r="C957" s="1"/>
      <c r="D957" s="140"/>
      <c r="E957" s="141"/>
      <c r="F957" s="18" t="s">
        <v>73</v>
      </c>
      <c r="G957" s="17" t="s">
        <v>150</v>
      </c>
      <c r="H957" s="19">
        <v>1500</v>
      </c>
    </row>
    <row r="958" spans="2:8" x14ac:dyDescent="0.25">
      <c r="B958" s="1"/>
      <c r="C958" s="1"/>
      <c r="D958" s="140"/>
      <c r="E958" s="14">
        <v>415</v>
      </c>
      <c r="F958" s="18"/>
      <c r="G958" s="14" t="s">
        <v>79</v>
      </c>
      <c r="H958" s="13">
        <f>H959</f>
        <v>300</v>
      </c>
    </row>
    <row r="959" spans="2:8" x14ac:dyDescent="0.25">
      <c r="B959" s="1"/>
      <c r="C959" s="1"/>
      <c r="D959" s="140"/>
      <c r="E959" s="14"/>
      <c r="F959" s="18" t="s">
        <v>82</v>
      </c>
      <c r="G959" s="17" t="s">
        <v>129</v>
      </c>
      <c r="H959" s="19">
        <v>300</v>
      </c>
    </row>
    <row r="960" spans="2:8" x14ac:dyDescent="0.25">
      <c r="B960" s="1"/>
      <c r="C960" s="1"/>
      <c r="D960" s="140"/>
      <c r="E960" s="40">
        <v>419</v>
      </c>
      <c r="F960" s="7"/>
      <c r="G960" s="40" t="s">
        <v>89</v>
      </c>
      <c r="H960" s="13">
        <f>H961</f>
        <v>1000</v>
      </c>
    </row>
    <row r="961" spans="2:8" x14ac:dyDescent="0.25">
      <c r="B961" s="1"/>
      <c r="C961" s="1"/>
      <c r="D961" s="140"/>
      <c r="E961" s="40"/>
      <c r="F961" s="7" t="s">
        <v>92</v>
      </c>
      <c r="G961" s="30" t="s">
        <v>224</v>
      </c>
      <c r="H961" s="19">
        <v>1000</v>
      </c>
    </row>
    <row r="962" spans="2:8" x14ac:dyDescent="0.25">
      <c r="B962" s="1"/>
      <c r="C962" s="1"/>
      <c r="D962" s="140"/>
      <c r="E962" s="40">
        <v>463</v>
      </c>
      <c r="F962" s="7"/>
      <c r="G962" s="40" t="s">
        <v>121</v>
      </c>
      <c r="H962" s="13">
        <f>H963</f>
        <v>18000</v>
      </c>
    </row>
    <row r="963" spans="2:8" x14ac:dyDescent="0.25">
      <c r="B963" s="1"/>
      <c r="C963" s="1"/>
      <c r="D963" s="140"/>
      <c r="E963" s="40"/>
      <c r="F963" s="7" t="s">
        <v>207</v>
      </c>
      <c r="G963" s="30" t="s">
        <v>121</v>
      </c>
      <c r="H963" s="19">
        <v>18000</v>
      </c>
    </row>
    <row r="964" spans="2:8" x14ac:dyDescent="0.25">
      <c r="B964" s="1"/>
      <c r="C964" s="1"/>
      <c r="D964" s="141"/>
      <c r="E964" s="30"/>
      <c r="F964" s="7"/>
      <c r="G964" s="40" t="s">
        <v>137</v>
      </c>
      <c r="H964" s="13">
        <f>H944+H950+H953+H958+H960+H962</f>
        <v>115208</v>
      </c>
    </row>
    <row r="965" spans="2:8" x14ac:dyDescent="0.25">
      <c r="B965" s="1"/>
      <c r="C965" s="1"/>
      <c r="D965" s="27"/>
      <c r="E965" s="23"/>
      <c r="F965" s="31"/>
      <c r="G965" s="33"/>
      <c r="H965" s="54"/>
    </row>
    <row r="966" spans="2:8" x14ac:dyDescent="0.25">
      <c r="B966" s="1"/>
      <c r="C966" s="1"/>
      <c r="D966" s="136"/>
      <c r="E966" s="136"/>
      <c r="F966" s="136"/>
      <c r="G966" s="16" t="s">
        <v>179</v>
      </c>
      <c r="H966" s="13">
        <f>H328+H369+H410+H437+H474+H580+H638+H689+H750+H799+H858+H908+H936+H964+H529</f>
        <v>6808151.0800000001</v>
      </c>
    </row>
    <row r="967" spans="2:8" x14ac:dyDescent="0.25">
      <c r="B967" s="1"/>
      <c r="C967" s="1"/>
      <c r="D967" s="24"/>
      <c r="E967" s="24"/>
      <c r="F967" s="24"/>
      <c r="G967" s="32"/>
      <c r="H967" s="54"/>
    </row>
    <row r="968" spans="2:8" x14ac:dyDescent="0.25">
      <c r="B968" s="1"/>
      <c r="C968" s="1"/>
      <c r="D968" s="24"/>
      <c r="E968" s="24"/>
      <c r="F968" s="24"/>
      <c r="G968" s="32"/>
      <c r="H968" s="54"/>
    </row>
    <row r="969" spans="2:8" x14ac:dyDescent="0.25">
      <c r="B969" s="1"/>
      <c r="C969" s="1"/>
      <c r="D969" s="24"/>
      <c r="E969" s="24"/>
      <c r="F969" s="24"/>
      <c r="G969" s="32"/>
      <c r="H969" s="54"/>
    </row>
    <row r="970" spans="2:8" x14ac:dyDescent="0.25">
      <c r="B970" s="1"/>
      <c r="C970" s="1"/>
      <c r="D970" s="24"/>
      <c r="E970" s="24"/>
      <c r="F970" s="24"/>
      <c r="G970" s="32"/>
      <c r="H970" s="54"/>
    </row>
    <row r="971" spans="2:8" x14ac:dyDescent="0.25">
      <c r="B971" s="1"/>
      <c r="C971" s="1"/>
      <c r="D971" s="24"/>
      <c r="E971" s="24"/>
      <c r="F971" s="24"/>
      <c r="G971" s="32"/>
      <c r="H971" s="54"/>
    </row>
    <row r="972" spans="2:8" x14ac:dyDescent="0.25">
      <c r="B972" s="1"/>
      <c r="C972" s="1"/>
      <c r="D972" s="24"/>
      <c r="E972" s="24"/>
      <c r="F972" s="24"/>
      <c r="G972" s="32"/>
      <c r="H972" s="54"/>
    </row>
    <row r="973" spans="2:8" x14ac:dyDescent="0.25">
      <c r="B973" s="1"/>
      <c r="C973" s="1"/>
      <c r="D973" s="24"/>
      <c r="E973" s="24"/>
      <c r="F973" s="24"/>
      <c r="G973" s="32"/>
      <c r="H973" s="54"/>
    </row>
    <row r="974" spans="2:8" x14ac:dyDescent="0.25">
      <c r="B974" s="1"/>
      <c r="C974" s="1"/>
      <c r="D974" s="24"/>
      <c r="E974" s="24"/>
      <c r="F974" s="24"/>
      <c r="G974" s="32"/>
      <c r="H974" s="54"/>
    </row>
    <row r="975" spans="2:8" x14ac:dyDescent="0.25">
      <c r="B975" s="1"/>
      <c r="C975" s="1"/>
      <c r="D975" s="24"/>
      <c r="E975" s="24"/>
      <c r="F975" s="24"/>
      <c r="G975" s="32"/>
      <c r="H975" s="54"/>
    </row>
    <row r="976" spans="2:8" x14ac:dyDescent="0.25">
      <c r="B976" s="1"/>
      <c r="C976" s="1"/>
      <c r="D976" s="24"/>
      <c r="E976" s="24"/>
      <c r="F976" s="24"/>
      <c r="G976" s="32"/>
      <c r="H976" s="54"/>
    </row>
    <row r="977" spans="2:8" x14ac:dyDescent="0.25">
      <c r="B977" s="1"/>
      <c r="C977" s="1"/>
      <c r="D977" s="24"/>
      <c r="E977" s="24"/>
      <c r="F977" s="24"/>
      <c r="G977" s="32"/>
      <c r="H977" s="54"/>
    </row>
    <row r="978" spans="2:8" x14ac:dyDescent="0.25">
      <c r="B978" s="1"/>
      <c r="C978" s="1"/>
      <c r="D978" s="24"/>
      <c r="E978" s="24"/>
      <c r="F978" s="24"/>
      <c r="G978" s="32"/>
      <c r="H978" s="54"/>
    </row>
    <row r="979" spans="2:8" x14ac:dyDescent="0.25">
      <c r="B979" s="1"/>
      <c r="C979" s="1"/>
      <c r="D979" s="24"/>
      <c r="E979" s="24"/>
      <c r="F979" s="24"/>
      <c r="G979" s="32"/>
      <c r="H979" s="54"/>
    </row>
    <row r="980" spans="2:8" x14ac:dyDescent="0.25">
      <c r="B980" s="1"/>
      <c r="C980" s="1"/>
      <c r="D980" s="24"/>
      <c r="E980" s="24"/>
      <c r="F980" s="24"/>
      <c r="G980" s="32"/>
      <c r="H980" s="54"/>
    </row>
    <row r="981" spans="2:8" x14ac:dyDescent="0.25">
      <c r="B981" s="1"/>
      <c r="C981" s="1"/>
      <c r="D981" s="24"/>
      <c r="E981" s="24"/>
      <c r="F981" s="24"/>
      <c r="G981" s="32"/>
      <c r="H981" s="54"/>
    </row>
    <row r="982" spans="2:8" x14ac:dyDescent="0.25">
      <c r="B982" s="1"/>
      <c r="C982" s="1"/>
      <c r="D982" s="24"/>
      <c r="E982" s="24"/>
      <c r="F982" s="24"/>
      <c r="G982" s="32"/>
      <c r="H982" s="54"/>
    </row>
    <row r="983" spans="2:8" x14ac:dyDescent="0.25">
      <c r="B983" s="1"/>
      <c r="C983" s="1"/>
      <c r="D983" s="24"/>
      <c r="E983" s="24"/>
      <c r="F983" s="24"/>
      <c r="G983" s="32"/>
      <c r="H983" s="54"/>
    </row>
    <row r="984" spans="2:8" x14ac:dyDescent="0.25">
      <c r="B984" s="1"/>
      <c r="C984" s="1"/>
      <c r="D984" s="24"/>
      <c r="E984" s="24"/>
      <c r="F984" s="24"/>
      <c r="G984" s="32"/>
      <c r="H984" s="54"/>
    </row>
    <row r="985" spans="2:8" x14ac:dyDescent="0.25">
      <c r="B985" s="1"/>
      <c r="C985" s="1"/>
      <c r="D985" s="24"/>
      <c r="E985" s="24"/>
      <c r="F985" s="24"/>
      <c r="G985" s="32"/>
      <c r="H985" s="54"/>
    </row>
    <row r="986" spans="2:8" x14ac:dyDescent="0.25">
      <c r="B986" s="1"/>
      <c r="C986" s="1"/>
      <c r="D986" s="24"/>
      <c r="E986" s="24"/>
      <c r="F986" s="24"/>
      <c r="G986" s="32"/>
      <c r="H986" s="54"/>
    </row>
    <row r="987" spans="2:8" x14ac:dyDescent="0.25">
      <c r="B987" s="1"/>
      <c r="C987" s="1"/>
      <c r="D987" s="24"/>
      <c r="E987" s="24"/>
      <c r="F987" s="24"/>
      <c r="G987" s="32"/>
    </row>
    <row r="988" spans="2:8" x14ac:dyDescent="0.25">
      <c r="B988" s="1"/>
      <c r="C988" s="1"/>
      <c r="D988" s="24"/>
      <c r="E988" s="24"/>
      <c r="F988" s="24"/>
      <c r="G988" s="32"/>
    </row>
    <row r="989" spans="2:8" x14ac:dyDescent="0.25">
      <c r="B989" s="1"/>
      <c r="C989" s="1"/>
      <c r="D989" s="24"/>
      <c r="E989" s="24"/>
      <c r="F989" s="24"/>
      <c r="G989" s="32"/>
    </row>
    <row r="990" spans="2:8" x14ac:dyDescent="0.25">
      <c r="B990" s="1"/>
      <c r="C990" s="1"/>
      <c r="D990" s="24"/>
      <c r="E990" s="24"/>
      <c r="F990" s="24"/>
      <c r="G990" s="32"/>
    </row>
    <row r="991" spans="2:8" x14ac:dyDescent="0.25">
      <c r="B991" s="1"/>
      <c r="C991" s="1"/>
      <c r="D991" s="24"/>
      <c r="E991" s="24"/>
      <c r="F991" s="24"/>
      <c r="G991" s="32"/>
    </row>
    <row r="992" spans="2:8" x14ac:dyDescent="0.25">
      <c r="B992" s="1"/>
      <c r="C992" s="1"/>
      <c r="D992" s="24"/>
      <c r="E992" s="24"/>
      <c r="F992" s="24"/>
      <c r="G992" s="32"/>
    </row>
    <row r="993" spans="2:8" x14ac:dyDescent="0.25">
      <c r="B993" s="1"/>
      <c r="C993" s="1"/>
      <c r="D993" s="24"/>
      <c r="E993" s="24"/>
      <c r="F993" s="24"/>
      <c r="G993" s="32"/>
    </row>
    <row r="994" spans="2:8" x14ac:dyDescent="0.25">
      <c r="B994" s="1"/>
      <c r="C994" s="1"/>
      <c r="D994" s="24"/>
      <c r="E994" s="24"/>
      <c r="F994" s="24"/>
      <c r="G994" s="32"/>
    </row>
    <row r="995" spans="2:8" ht="15.75" x14ac:dyDescent="0.25">
      <c r="B995" s="1"/>
      <c r="C995" s="1"/>
      <c r="D995" s="1"/>
      <c r="E995" s="2"/>
      <c r="F995" s="31"/>
      <c r="G995" s="51" t="s">
        <v>180</v>
      </c>
    </row>
    <row r="996" spans="2:8" ht="15.75" x14ac:dyDescent="0.25">
      <c r="B996" s="1"/>
      <c r="C996" s="1"/>
      <c r="D996" s="1"/>
      <c r="E996" s="2"/>
      <c r="F996" s="31"/>
      <c r="G996" s="51"/>
    </row>
    <row r="997" spans="2:8" ht="15.75" thickBot="1" x14ac:dyDescent="0.3">
      <c r="B997" s="1"/>
      <c r="C997" s="1"/>
      <c r="D997" s="1"/>
      <c r="E997" s="23"/>
      <c r="F997" s="31"/>
      <c r="G997" s="33"/>
    </row>
    <row r="998" spans="2:8" x14ac:dyDescent="0.25">
      <c r="B998" s="1"/>
      <c r="C998" s="1"/>
      <c r="D998" s="82" t="s">
        <v>126</v>
      </c>
      <c r="E998" s="65" t="s">
        <v>2</v>
      </c>
      <c r="F998" s="66" t="s">
        <v>2</v>
      </c>
      <c r="G998" s="76" t="s">
        <v>4</v>
      </c>
      <c r="H998" s="144" t="s">
        <v>247</v>
      </c>
    </row>
    <row r="999" spans="2:8" ht="15.75" thickBot="1" x14ac:dyDescent="0.3">
      <c r="B999" s="1"/>
      <c r="C999" s="1"/>
      <c r="D999" s="83" t="s">
        <v>3</v>
      </c>
      <c r="E999" s="68" t="s">
        <v>3</v>
      </c>
      <c r="F999" s="69" t="s">
        <v>3</v>
      </c>
      <c r="G999" s="80"/>
      <c r="H999" s="145"/>
    </row>
    <row r="1000" spans="2:8" x14ac:dyDescent="0.25">
      <c r="B1000" s="1"/>
      <c r="C1000" s="1"/>
      <c r="D1000" s="36"/>
      <c r="E1000" s="7"/>
      <c r="F1000" s="7"/>
      <c r="G1000" s="30"/>
      <c r="H1000" s="46"/>
    </row>
    <row r="1001" spans="2:8" x14ac:dyDescent="0.25">
      <c r="B1001" s="1"/>
      <c r="C1001" s="1"/>
      <c r="D1001" s="38"/>
      <c r="E1001" s="18"/>
      <c r="F1001" s="18"/>
      <c r="G1001" s="16" t="s">
        <v>181</v>
      </c>
      <c r="H1001" s="38"/>
    </row>
    <row r="1002" spans="2:8" x14ac:dyDescent="0.25">
      <c r="B1002" s="1"/>
      <c r="C1002" s="1"/>
      <c r="D1002" s="99">
        <v>14</v>
      </c>
      <c r="E1002" s="128">
        <v>441</v>
      </c>
      <c r="F1002" s="18"/>
      <c r="G1002" s="14" t="s">
        <v>252</v>
      </c>
      <c r="H1002" s="101">
        <f>H1003</f>
        <v>25000</v>
      </c>
    </row>
    <row r="1003" spans="2:8" x14ac:dyDescent="0.25">
      <c r="B1003" s="1"/>
      <c r="C1003" s="1"/>
      <c r="D1003" s="99"/>
      <c r="E1003" s="129"/>
      <c r="F1003" s="18" t="s">
        <v>251</v>
      </c>
      <c r="G1003" s="17" t="s">
        <v>316</v>
      </c>
      <c r="H1003" s="100">
        <v>25000</v>
      </c>
    </row>
    <row r="1004" spans="2:8" x14ac:dyDescent="0.25">
      <c r="B1004" s="1"/>
      <c r="C1004" s="1"/>
      <c r="D1004" s="47"/>
      <c r="E1004" s="128">
        <v>441</v>
      </c>
      <c r="F1004" s="18"/>
      <c r="G1004" s="14" t="s">
        <v>182</v>
      </c>
      <c r="H1004" s="52">
        <f>H1005</f>
        <v>705748.92</v>
      </c>
    </row>
    <row r="1005" spans="2:8" x14ac:dyDescent="0.25">
      <c r="B1005" s="1"/>
      <c r="C1005" s="1"/>
      <c r="D1005" s="99"/>
      <c r="E1005" s="128"/>
      <c r="F1005" s="18" t="s">
        <v>113</v>
      </c>
      <c r="G1005" s="17" t="s">
        <v>183</v>
      </c>
      <c r="H1005" s="53">
        <v>705748.92</v>
      </c>
    </row>
    <row r="1006" spans="2:8" x14ac:dyDescent="0.25">
      <c r="B1006" s="1"/>
      <c r="C1006" s="1"/>
      <c r="D1006" s="99"/>
      <c r="E1006" s="128">
        <v>441</v>
      </c>
      <c r="F1006" s="18"/>
      <c r="G1006" s="14" t="s">
        <v>117</v>
      </c>
      <c r="H1006" s="52">
        <f>H1007</f>
        <v>40000</v>
      </c>
    </row>
    <row r="1007" spans="2:8" x14ac:dyDescent="0.25">
      <c r="B1007" s="1"/>
      <c r="C1007" s="1"/>
      <c r="D1007" s="99"/>
      <c r="E1007" s="128"/>
      <c r="F1007" s="18" t="s">
        <v>116</v>
      </c>
      <c r="G1007" s="17" t="s">
        <v>117</v>
      </c>
      <c r="H1007" s="53">
        <v>40000</v>
      </c>
    </row>
    <row r="1008" spans="2:8" x14ac:dyDescent="0.25">
      <c r="B1008" s="1"/>
      <c r="C1008" s="1"/>
      <c r="D1008" s="47" t="s">
        <v>127</v>
      </c>
      <c r="E1008" s="128">
        <v>441</v>
      </c>
      <c r="F1008" s="18"/>
      <c r="G1008" s="14" t="s">
        <v>115</v>
      </c>
      <c r="H1008" s="52">
        <f>H1009+H1010</f>
        <v>81100</v>
      </c>
    </row>
    <row r="1009" spans="1:8" x14ac:dyDescent="0.25">
      <c r="B1009" s="1"/>
      <c r="C1009" s="1"/>
      <c r="D1009" s="47"/>
      <c r="E1009" s="128"/>
      <c r="F1009" s="18" t="s">
        <v>114</v>
      </c>
      <c r="G1009" s="17" t="s">
        <v>115</v>
      </c>
      <c r="H1009" s="53">
        <v>49100</v>
      </c>
    </row>
    <row r="1010" spans="1:8" ht="15" customHeight="1" x14ac:dyDescent="0.25">
      <c r="B1010" s="1"/>
      <c r="C1010" s="1"/>
      <c r="D1010" s="47"/>
      <c r="E1010" s="128"/>
      <c r="F1010" s="18" t="s">
        <v>114</v>
      </c>
      <c r="G1010" s="17" t="s">
        <v>246</v>
      </c>
      <c r="H1010" s="53">
        <v>32000</v>
      </c>
    </row>
    <row r="1011" spans="1:8" x14ac:dyDescent="0.25">
      <c r="B1011" s="1"/>
      <c r="C1011" s="1"/>
      <c r="D1011" s="136"/>
      <c r="E1011" s="136"/>
      <c r="F1011" s="136"/>
      <c r="G1011" s="16" t="s">
        <v>184</v>
      </c>
      <c r="H1011" s="52">
        <f>H1004+H1006+H1008+H1002</f>
        <v>851848.92</v>
      </c>
    </row>
    <row r="1012" spans="1:8" x14ac:dyDescent="0.25">
      <c r="B1012" s="1"/>
      <c r="C1012" s="1"/>
      <c r="D1012" s="24"/>
      <c r="E1012" s="24"/>
      <c r="F1012" s="24"/>
      <c r="G1012" s="32"/>
      <c r="H1012" s="1"/>
    </row>
    <row r="1013" spans="1:8" ht="15.75" thickBot="1" x14ac:dyDescent="0.3">
      <c r="B1013" s="1"/>
      <c r="C1013" s="1"/>
      <c r="D1013" s="24"/>
      <c r="E1013" s="24"/>
      <c r="F1013" s="24"/>
      <c r="G1013" s="32"/>
      <c r="H1013" s="1"/>
    </row>
    <row r="1014" spans="1:8" ht="15.75" thickBot="1" x14ac:dyDescent="0.3">
      <c r="B1014" s="1"/>
      <c r="C1014" s="1"/>
      <c r="D1014" s="134"/>
      <c r="E1014" s="135"/>
      <c r="F1014" s="135"/>
      <c r="G1014" s="84" t="s">
        <v>185</v>
      </c>
      <c r="H1014" s="85">
        <f>H966+H1011</f>
        <v>7660000</v>
      </c>
    </row>
    <row r="1015" spans="1:8" x14ac:dyDescent="0.25">
      <c r="B1015" s="1"/>
      <c r="C1015" s="1"/>
      <c r="D1015" s="24"/>
      <c r="E1015" s="24"/>
      <c r="F1015" s="24"/>
      <c r="G1015" s="32"/>
    </row>
    <row r="1016" spans="1:8" x14ac:dyDescent="0.25">
      <c r="B1016" s="1"/>
      <c r="C1016" s="1"/>
      <c r="D1016" s="24"/>
      <c r="E1016" s="24"/>
      <c r="F1016" s="24"/>
      <c r="G1016" s="32"/>
    </row>
    <row r="1017" spans="1:8" x14ac:dyDescent="0.25">
      <c r="B1017" s="1"/>
      <c r="C1017" s="1"/>
      <c r="D1017" s="24"/>
      <c r="E1017" s="24"/>
      <c r="F1017" s="24"/>
      <c r="G1017" s="32"/>
    </row>
    <row r="1018" spans="1:8" ht="15.75" x14ac:dyDescent="0.25">
      <c r="B1018" s="1"/>
      <c r="C1018" s="1"/>
      <c r="D1018" s="24"/>
      <c r="E1018" s="24"/>
      <c r="F1018" s="24"/>
      <c r="G1018" s="107" t="s">
        <v>287</v>
      </c>
    </row>
    <row r="1019" spans="1:8" x14ac:dyDescent="0.25">
      <c r="B1019" s="1"/>
      <c r="C1019" s="1"/>
      <c r="D1019" s="24"/>
      <c r="E1019" s="24"/>
      <c r="F1019" s="24"/>
      <c r="G1019" s="32"/>
    </row>
    <row r="1020" spans="1:8" s="116" customFormat="1" ht="12" x14ac:dyDescent="0.2">
      <c r="A1020" s="112"/>
      <c r="B1020" s="111"/>
      <c r="C1020" s="111"/>
      <c r="D1020" s="109" t="s">
        <v>288</v>
      </c>
      <c r="E1020" s="113"/>
      <c r="F1020" s="114"/>
      <c r="G1020" s="110"/>
      <c r="H1020" s="115"/>
    </row>
    <row r="1021" spans="1:8" s="116" customFormat="1" ht="12" x14ac:dyDescent="0.2">
      <c r="B1021" s="111"/>
      <c r="C1021" s="111"/>
      <c r="D1021" s="111" t="s">
        <v>289</v>
      </c>
      <c r="E1021" s="113"/>
      <c r="F1021" s="113"/>
      <c r="G1021" s="110"/>
    </row>
    <row r="1022" spans="1:8" x14ac:dyDescent="0.25">
      <c r="B1022" s="1"/>
      <c r="C1022" s="1"/>
    </row>
    <row r="1023" spans="1:8" x14ac:dyDescent="0.25">
      <c r="B1023" s="1"/>
      <c r="C1023" s="1"/>
    </row>
    <row r="1024" spans="1:8" ht="15.75" x14ac:dyDescent="0.25">
      <c r="B1024" s="1"/>
      <c r="C1024" s="1"/>
      <c r="G1024" s="105" t="s">
        <v>290</v>
      </c>
    </row>
    <row r="1025" spans="2:8" ht="15.75" x14ac:dyDescent="0.25">
      <c r="B1025" s="1"/>
      <c r="C1025" s="1"/>
      <c r="G1025" s="105"/>
    </row>
    <row r="1026" spans="2:8" x14ac:dyDescent="0.25">
      <c r="B1026" s="1"/>
      <c r="C1026" s="1"/>
    </row>
    <row r="1027" spans="2:8" s="117" customFormat="1" ht="15.75" x14ac:dyDescent="0.25">
      <c r="B1027" s="34"/>
      <c r="C1027" s="34"/>
      <c r="D1027" s="117" t="s">
        <v>291</v>
      </c>
      <c r="H1027" s="117" t="s">
        <v>293</v>
      </c>
    </row>
    <row r="1028" spans="2:8" s="117" customFormat="1" ht="15.75" x14ac:dyDescent="0.25">
      <c r="B1028" s="34"/>
      <c r="C1028" s="34"/>
      <c r="D1028" s="117" t="s">
        <v>292</v>
      </c>
      <c r="H1028" s="105" t="s">
        <v>294</v>
      </c>
    </row>
    <row r="1029" spans="2:8" x14ac:dyDescent="0.25">
      <c r="B1029" s="1"/>
      <c r="C1029" s="1"/>
    </row>
    <row r="1030" spans="2:8" x14ac:dyDescent="0.25">
      <c r="B1030" s="1"/>
      <c r="C1030" s="1"/>
    </row>
    <row r="1031" spans="2:8" x14ac:dyDescent="0.25">
      <c r="B1031" s="1"/>
      <c r="C1031" s="1"/>
    </row>
    <row r="1032" spans="2:8" x14ac:dyDescent="0.25">
      <c r="B1032" s="1"/>
      <c r="C1032" s="1"/>
    </row>
    <row r="1033" spans="2:8" x14ac:dyDescent="0.25">
      <c r="B1033" s="1"/>
      <c r="C1033" s="1"/>
    </row>
    <row r="1034" spans="2:8" x14ac:dyDescent="0.25">
      <c r="B1034" s="1"/>
      <c r="C1034" s="1"/>
    </row>
    <row r="1035" spans="2:8" x14ac:dyDescent="0.25">
      <c r="B1035" s="1"/>
      <c r="C1035" s="1"/>
    </row>
    <row r="1036" spans="2:8" x14ac:dyDescent="0.25">
      <c r="B1036" s="1"/>
      <c r="C1036" s="1"/>
    </row>
  </sheetData>
  <mergeCells count="126">
    <mergeCell ref="D668:D689"/>
    <mergeCell ref="E669:E673"/>
    <mergeCell ref="E675:E676"/>
    <mergeCell ref="E447:E451"/>
    <mergeCell ref="E453:E456"/>
    <mergeCell ref="E458:E462"/>
    <mergeCell ref="E401:E403"/>
    <mergeCell ref="E511:E513"/>
    <mergeCell ref="E515:E517"/>
    <mergeCell ref="E310:E311"/>
    <mergeCell ref="E350:E355"/>
    <mergeCell ref="D338:D369"/>
    <mergeCell ref="D333:G333"/>
    <mergeCell ref="E339:E343"/>
    <mergeCell ref="E347:E348"/>
    <mergeCell ref="D391:D410"/>
    <mergeCell ref="E392:E396"/>
    <mergeCell ref="D441:G441"/>
    <mergeCell ref="D496:G496"/>
    <mergeCell ref="D413:G413"/>
    <mergeCell ref="D537:D580"/>
    <mergeCell ref="D612:D638"/>
    <mergeCell ref="D532:G532"/>
    <mergeCell ref="E619:E621"/>
    <mergeCell ref="E519:E526"/>
    <mergeCell ref="E623:E625"/>
    <mergeCell ref="E629:E632"/>
    <mergeCell ref="E634:E635"/>
    <mergeCell ref="E293:E297"/>
    <mergeCell ref="E299:E301"/>
    <mergeCell ref="D501:D529"/>
    <mergeCell ref="E502:E506"/>
    <mergeCell ref="E508:E509"/>
    <mergeCell ref="E313:E314"/>
    <mergeCell ref="E357:E358"/>
    <mergeCell ref="E360:E363"/>
    <mergeCell ref="E365:E366"/>
    <mergeCell ref="D386:G386"/>
    <mergeCell ref="D418:D437"/>
    <mergeCell ref="E419:E423"/>
    <mergeCell ref="E425:E426"/>
    <mergeCell ref="E428:E430"/>
    <mergeCell ref="D446:D474"/>
    <mergeCell ref="E398:E399"/>
    <mergeCell ref="D835:D858"/>
    <mergeCell ref="E836:E840"/>
    <mergeCell ref="E842:E845"/>
    <mergeCell ref="E847:E849"/>
    <mergeCell ref="H912:H913"/>
    <mergeCell ref="H941:H942"/>
    <mergeCell ref="H998:H999"/>
    <mergeCell ref="D830:G830"/>
    <mergeCell ref="D719:G719"/>
    <mergeCell ref="D775:G775"/>
    <mergeCell ref="D780:D799"/>
    <mergeCell ref="E744:E750"/>
    <mergeCell ref="D724:D750"/>
    <mergeCell ref="E725:E729"/>
    <mergeCell ref="E731:E732"/>
    <mergeCell ref="E734:E737"/>
    <mergeCell ref="E741:E742"/>
    <mergeCell ref="H665:H666"/>
    <mergeCell ref="H721:H722"/>
    <mergeCell ref="H777:H778"/>
    <mergeCell ref="H832:H833"/>
    <mergeCell ref="H886:H887"/>
    <mergeCell ref="E899:E901"/>
    <mergeCell ref="H415:H416"/>
    <mergeCell ref="H443:H444"/>
    <mergeCell ref="H498:H499"/>
    <mergeCell ref="H534:H535"/>
    <mergeCell ref="H609:H610"/>
    <mergeCell ref="E781:E785"/>
    <mergeCell ref="E787:E788"/>
    <mergeCell ref="E790:E792"/>
    <mergeCell ref="E566:E575"/>
    <mergeCell ref="E851:E852"/>
    <mergeCell ref="E854:E855"/>
    <mergeCell ref="E470:E471"/>
    <mergeCell ref="E538:E542"/>
    <mergeCell ref="E544:E546"/>
    <mergeCell ref="E548:E554"/>
    <mergeCell ref="E560:E562"/>
    <mergeCell ref="E613:E617"/>
    <mergeCell ref="E678:E680"/>
    <mergeCell ref="H59:H60"/>
    <mergeCell ref="H114:H115"/>
    <mergeCell ref="H289:H290"/>
    <mergeCell ref="H335:H336"/>
    <mergeCell ref="H388:H389"/>
    <mergeCell ref="E57:G57"/>
    <mergeCell ref="E111:G111"/>
    <mergeCell ref="D287:G287"/>
    <mergeCell ref="E171:E172"/>
    <mergeCell ref="E147:E149"/>
    <mergeCell ref="E155:E160"/>
    <mergeCell ref="E164:E167"/>
    <mergeCell ref="E64:E69"/>
    <mergeCell ref="E71:E72"/>
    <mergeCell ref="E74:E78"/>
    <mergeCell ref="E80:E82"/>
    <mergeCell ref="E86:E87"/>
    <mergeCell ref="E118:E122"/>
    <mergeCell ref="E126:E129"/>
    <mergeCell ref="E131:E138"/>
    <mergeCell ref="E140:E141"/>
    <mergeCell ref="E316:E321"/>
    <mergeCell ref="E303:E308"/>
    <mergeCell ref="D292:D328"/>
    <mergeCell ref="D1014:F1014"/>
    <mergeCell ref="D966:F966"/>
    <mergeCell ref="D939:G939"/>
    <mergeCell ref="D1011:F1011"/>
    <mergeCell ref="D944:D964"/>
    <mergeCell ref="E945:E949"/>
    <mergeCell ref="E951:E952"/>
    <mergeCell ref="E954:E957"/>
    <mergeCell ref="D884:G884"/>
    <mergeCell ref="D915:D936"/>
    <mergeCell ref="E916:E920"/>
    <mergeCell ref="E922:E923"/>
    <mergeCell ref="E925:E927"/>
    <mergeCell ref="E929:E931"/>
    <mergeCell ref="D889:D908"/>
    <mergeCell ref="E890:E894"/>
    <mergeCell ref="E896:E897"/>
  </mergeCells>
  <pageMargins left="0" right="0" top="0" bottom="0" header="0" footer="0"/>
  <pageSetup paperSize="9" orientation="portrait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2021-11-09T08:35:46Z</dcterms:modified>
</cp:coreProperties>
</file>