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lisa\Desktop\2024.GODINA BUDŽET\"/>
    </mc:Choice>
  </mc:AlternateContent>
  <xr:revisionPtr revIDLastSave="0" documentId="13_ncr:1_{9A93514D-7A67-4D2E-A0A7-64A1BF872A15}" xr6:coauthVersionLast="47" xr6:coauthVersionMax="47" xr10:uidLastSave="{00000000-0000-0000-0000-000000000000}"/>
  <bookViews>
    <workbookView xWindow="-120" yWindow="-120" windowWidth="29040" windowHeight="15840" xr2:uid="{C0066707-6396-45A1-ACBF-682DF6FC356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4" i="1" l="1"/>
  <c r="F69" i="1"/>
  <c r="F35" i="1"/>
  <c r="F27" i="1"/>
  <c r="F21" i="1"/>
  <c r="F149" i="1"/>
  <c r="F165" i="1"/>
  <c r="F704" i="1"/>
  <c r="F129" i="1"/>
  <c r="F481" i="1"/>
  <c r="F143" i="1"/>
  <c r="F488" i="1"/>
  <c r="F491" i="1"/>
  <c r="F949" i="1"/>
  <c r="F160" i="1" s="1"/>
  <c r="F947" i="1"/>
  <c r="F944" i="1"/>
  <c r="F942" i="1"/>
  <c r="F905" i="1"/>
  <c r="F903" i="1"/>
  <c r="F901" i="1"/>
  <c r="F896" i="1"/>
  <c r="F893" i="1"/>
  <c r="F887" i="1"/>
  <c r="F876" i="1"/>
  <c r="F874" i="1"/>
  <c r="F870" i="1"/>
  <c r="F866" i="1"/>
  <c r="F863" i="1"/>
  <c r="F857" i="1"/>
  <c r="F849" i="1"/>
  <c r="F847" i="1"/>
  <c r="F845" i="1"/>
  <c r="F841" i="1"/>
  <c r="F838" i="1"/>
  <c r="F832" i="1"/>
  <c r="F805" i="1"/>
  <c r="F802" i="1"/>
  <c r="F799" i="1"/>
  <c r="F795" i="1"/>
  <c r="F790" i="1"/>
  <c r="F784" i="1"/>
  <c r="F749" i="1"/>
  <c r="F747" i="1"/>
  <c r="F744" i="1"/>
  <c r="F740" i="1"/>
  <c r="F737" i="1"/>
  <c r="F731" i="1"/>
  <c r="F702" i="1"/>
  <c r="F699" i="1"/>
  <c r="F697" i="1"/>
  <c r="F690" i="1"/>
  <c r="F687" i="1"/>
  <c r="F681" i="1"/>
  <c r="F648" i="1"/>
  <c r="F646" i="1"/>
  <c r="F644" i="1"/>
  <c r="F642" i="1"/>
  <c r="F638" i="1"/>
  <c r="F635" i="1"/>
  <c r="F629" i="1"/>
  <c r="F599" i="1"/>
  <c r="F596" i="1"/>
  <c r="F591" i="1"/>
  <c r="F589" i="1"/>
  <c r="F585" i="1"/>
  <c r="F581" i="1"/>
  <c r="F575" i="1"/>
  <c r="F563" i="1"/>
  <c r="F561" i="1"/>
  <c r="F551" i="1"/>
  <c r="F549" i="1"/>
  <c r="F545" i="1"/>
  <c r="F543" i="1"/>
  <c r="F541" i="1"/>
  <c r="F533" i="1"/>
  <c r="F529" i="1"/>
  <c r="F523" i="1"/>
  <c r="F501" i="1"/>
  <c r="F486" i="1"/>
  <c r="F478" i="1"/>
  <c r="F472" i="1"/>
  <c r="F444" i="1"/>
  <c r="F441" i="1"/>
  <c r="F439" i="1"/>
  <c r="F437" i="1"/>
  <c r="F435" i="1"/>
  <c r="F430" i="1"/>
  <c r="F426" i="1"/>
  <c r="F420" i="1"/>
  <c r="F408" i="1"/>
  <c r="F406" i="1"/>
  <c r="F404" i="1"/>
  <c r="F400" i="1"/>
  <c r="F397" i="1"/>
  <c r="F391" i="1"/>
  <c r="F382" i="1"/>
  <c r="F380" i="1"/>
  <c r="F378" i="1"/>
  <c r="F374" i="1"/>
  <c r="F371" i="1"/>
  <c r="F365" i="1"/>
  <c r="F346" i="1"/>
  <c r="F341" i="1"/>
  <c r="F338" i="1"/>
  <c r="F335" i="1"/>
  <c r="F326" i="1"/>
  <c r="F323" i="1"/>
  <c r="F321" i="1"/>
  <c r="F315" i="1"/>
  <c r="F304" i="1"/>
  <c r="F302" i="1"/>
  <c r="F300" i="1"/>
  <c r="F294" i="1"/>
  <c r="F291" i="1"/>
  <c r="F288" i="1"/>
  <c r="F281" i="1"/>
  <c r="F277" i="1"/>
  <c r="F271" i="1"/>
  <c r="F170" i="1"/>
  <c r="F169" i="1" s="1"/>
  <c r="F168" i="1"/>
  <c r="F167" i="1" s="1"/>
  <c r="F166" i="1"/>
  <c r="F163" i="1"/>
  <c r="F162" i="1" s="1"/>
  <c r="F161" i="1"/>
  <c r="F159" i="1"/>
  <c r="F158" i="1"/>
  <c r="F156" i="1"/>
  <c r="F155" i="1" s="1"/>
  <c r="F154" i="1"/>
  <c r="F153" i="1"/>
  <c r="F152" i="1"/>
  <c r="F151" i="1"/>
  <c r="F150" i="1"/>
  <c r="F147" i="1"/>
  <c r="F146" i="1" s="1"/>
  <c r="F145" i="1"/>
  <c r="F144" i="1" s="1"/>
  <c r="F142" i="1"/>
  <c r="F141" i="1"/>
  <c r="F140" i="1"/>
  <c r="F138" i="1"/>
  <c r="F137" i="1" s="1"/>
  <c r="F136" i="1"/>
  <c r="F135" i="1" s="1"/>
  <c r="F133" i="1"/>
  <c r="F131" i="1"/>
  <c r="F130" i="1"/>
  <c r="F128" i="1"/>
  <c r="F127" i="1"/>
  <c r="F126" i="1"/>
  <c r="F125" i="1"/>
  <c r="F124" i="1"/>
  <c r="F122" i="1"/>
  <c r="F121" i="1"/>
  <c r="F120" i="1"/>
  <c r="F119" i="1"/>
  <c r="F117" i="1"/>
  <c r="F116" i="1" s="1"/>
  <c r="F115" i="1"/>
  <c r="F114" i="1"/>
  <c r="F113" i="1"/>
  <c r="F112" i="1"/>
  <c r="F111" i="1"/>
  <c r="F85" i="1"/>
  <c r="F82" i="1"/>
  <c r="F80" i="1"/>
  <c r="F78" i="1"/>
  <c r="F74" i="1"/>
  <c r="F66" i="1"/>
  <c r="F63" i="1"/>
  <c r="F60" i="1"/>
  <c r="F31" i="1" l="1"/>
  <c r="F34" i="1" s="1"/>
  <c r="F503" i="1"/>
  <c r="F164" i="1"/>
  <c r="F132" i="1"/>
  <c r="F709" i="1"/>
  <c r="F878" i="1"/>
  <c r="F907" i="1"/>
  <c r="F148" i="1"/>
  <c r="F157" i="1"/>
  <c r="F110" i="1"/>
  <c r="F123" i="1"/>
  <c r="F139" i="1"/>
  <c r="F306" i="1"/>
  <c r="F650" i="1"/>
  <c r="F851" i="1"/>
  <c r="F952" i="1"/>
  <c r="F348" i="1"/>
  <c r="F410" i="1"/>
  <c r="F446" i="1"/>
  <c r="F601" i="1"/>
  <c r="F59" i="1"/>
  <c r="F87" i="1" s="1"/>
  <c r="F118" i="1"/>
  <c r="F384" i="1"/>
  <c r="F565" i="1"/>
  <c r="F751" i="1"/>
  <c r="F807" i="1"/>
  <c r="F171" i="1" l="1"/>
  <c r="F909" i="1"/>
  <c r="F955" i="1" s="1"/>
</calcChain>
</file>

<file path=xl/sharedStrings.xml><?xml version="1.0" encoding="utf-8"?>
<sst xmlns="http://schemas.openxmlformats.org/spreadsheetml/2006/main" count="1403" uniqueCount="346">
  <si>
    <t>Na osnovu člana 33 Zakona o budžetu i fiskalnoj odgovornosti ("Sl.list CG", br.20/14,56/14,70/17, 04/18,</t>
  </si>
  <si>
    <t>Skupština Opštine Rožaje na sjednici održanoj dana _____________.godine d o n i j e l a  j e</t>
  </si>
  <si>
    <t>O BUDŽETU OPŠTINE ROŽAJE ZA 2024.godinu</t>
  </si>
  <si>
    <t xml:space="preserve">         OPŠTI DIO</t>
  </si>
  <si>
    <t xml:space="preserve">                                     Član 1</t>
  </si>
  <si>
    <t>PRIHODI</t>
  </si>
  <si>
    <t>Ekon.</t>
  </si>
  <si>
    <t>Budžet za 2024.godinu</t>
  </si>
  <si>
    <t>klas.</t>
  </si>
  <si>
    <t>O     P      I     S</t>
  </si>
  <si>
    <t>Porezi</t>
  </si>
  <si>
    <t>Ustupljeni porezi</t>
  </si>
  <si>
    <t>711-1</t>
  </si>
  <si>
    <t>Porez na dohodak fizičkih lica</t>
  </si>
  <si>
    <t>711-3-2</t>
  </si>
  <si>
    <t xml:space="preserve">Porez na promet nepokretnosti </t>
  </si>
  <si>
    <t>Lokalni porezi</t>
  </si>
  <si>
    <t>711-3-1</t>
  </si>
  <si>
    <t>Porez na nepokretnosti</t>
  </si>
  <si>
    <t>711-7-5</t>
  </si>
  <si>
    <t>Prirez porezu na dohodak fizičkih lica</t>
  </si>
  <si>
    <t>Takse</t>
  </si>
  <si>
    <t>713-1-2</t>
  </si>
  <si>
    <t>Lokalne administrativne takse</t>
  </si>
  <si>
    <t>713-5-1</t>
  </si>
  <si>
    <t>Lokalne komunalne takse</t>
  </si>
  <si>
    <t>Naknade</t>
  </si>
  <si>
    <t>714-1</t>
  </si>
  <si>
    <t>Naknada za koriš. dobara od opšteg interesa</t>
  </si>
  <si>
    <t>714-6</t>
  </si>
  <si>
    <t>Naknada za komu.opremanje građevinskog zemljišta</t>
  </si>
  <si>
    <t>714-7</t>
  </si>
  <si>
    <t xml:space="preserve">Naknada za korišćenje opštinskih puteva </t>
  </si>
  <si>
    <t>714-8-4</t>
  </si>
  <si>
    <t>Godišnja naknada pri registracija motornih vozila</t>
  </si>
  <si>
    <t>Ostali prihodi</t>
  </si>
  <si>
    <t>715-3-1</t>
  </si>
  <si>
    <t>Prihodi koje OLU ostvaruju vršenjem svoje djelatnosti</t>
  </si>
  <si>
    <t>715-3-2</t>
  </si>
  <si>
    <t>Prihodi od razgraničenja troškova</t>
  </si>
  <si>
    <t>715-5</t>
  </si>
  <si>
    <t>Primici od prodaje imovine</t>
  </si>
  <si>
    <t>721-1</t>
  </si>
  <si>
    <t>Prodaja nepokretnosti</t>
  </si>
  <si>
    <t xml:space="preserve">Prenešena sredstva </t>
  </si>
  <si>
    <t>732-1</t>
  </si>
  <si>
    <t>Prenešena sredstva iz predhodne godine</t>
  </si>
  <si>
    <t>Transferi i dotacije</t>
  </si>
  <si>
    <t>742-1</t>
  </si>
  <si>
    <t>Transferi od budžeta  Države</t>
  </si>
  <si>
    <t>742-6</t>
  </si>
  <si>
    <t>Transferi od Egalizacionog fonda</t>
  </si>
  <si>
    <t>Pozajmice i krediti</t>
  </si>
  <si>
    <t>751-1</t>
  </si>
  <si>
    <t>UKUPNI PRIMICI:</t>
  </si>
  <si>
    <t>RASHODI</t>
  </si>
  <si>
    <t>Bruto zarade i doprinosi zaposlenih</t>
  </si>
  <si>
    <t>411-1</t>
  </si>
  <si>
    <t>Neto zarade</t>
  </si>
  <si>
    <t>411-2</t>
  </si>
  <si>
    <t xml:space="preserve">Porezi na zarade </t>
  </si>
  <si>
    <t>411-3</t>
  </si>
  <si>
    <t>Doprinosi na teret zaposlenog</t>
  </si>
  <si>
    <t>411-4</t>
  </si>
  <si>
    <t>Doprinosi na teret poslodavca</t>
  </si>
  <si>
    <t>411-5</t>
  </si>
  <si>
    <t>Opštinski prirez</t>
  </si>
  <si>
    <t>Ostala lična primanja</t>
  </si>
  <si>
    <t>412-6</t>
  </si>
  <si>
    <t>Naknade skupštinskim odbornicima</t>
  </si>
  <si>
    <t>Rashodi za materijal</t>
  </si>
  <si>
    <t>413-1</t>
  </si>
  <si>
    <t>Administrativni materijal</t>
  </si>
  <si>
    <t>413-3</t>
  </si>
  <si>
    <t>Reklamni materijal i publikacije</t>
  </si>
  <si>
    <t>413-4</t>
  </si>
  <si>
    <t>Rashodi za električnu energiju</t>
  </si>
  <si>
    <t>413-5</t>
  </si>
  <si>
    <t xml:space="preserve">Rashodi za gorivo        </t>
  </si>
  <si>
    <t>Rashodi za usluge</t>
  </si>
  <si>
    <t>414-1</t>
  </si>
  <si>
    <t>Službena putovanja</t>
  </si>
  <si>
    <t>414-2</t>
  </si>
  <si>
    <t>Reprezentacije</t>
  </si>
  <si>
    <t>414-3</t>
  </si>
  <si>
    <t xml:space="preserve">Komunikacione usluge </t>
  </si>
  <si>
    <t>414-4</t>
  </si>
  <si>
    <t xml:space="preserve">Bankarske usluge </t>
  </si>
  <si>
    <t>414-6</t>
  </si>
  <si>
    <t>Advokatske, notarske i pravne usluge</t>
  </si>
  <si>
    <t>414-7</t>
  </si>
  <si>
    <t>Sufinansiranje projekata</t>
  </si>
  <si>
    <t>414-8</t>
  </si>
  <si>
    <t>Usluge stručnog usavršavanja</t>
  </si>
  <si>
    <t>414-9</t>
  </si>
  <si>
    <t>Ostale usluge</t>
  </si>
  <si>
    <t>Rashodi za tekuće održavanje</t>
  </si>
  <si>
    <t>415-1</t>
  </si>
  <si>
    <t>Zimsko čišćenje snijega</t>
  </si>
  <si>
    <t>415-3</t>
  </si>
  <si>
    <t>Tekuće održavanje opreme i vozila</t>
  </si>
  <si>
    <t>Kamate</t>
  </si>
  <si>
    <t>416-1</t>
  </si>
  <si>
    <t xml:space="preserve">Kamate finansijskim institucijama </t>
  </si>
  <si>
    <t>Subvencije</t>
  </si>
  <si>
    <t>418-1</t>
  </si>
  <si>
    <t>Podsticaj razvoja poljoprivrede</t>
  </si>
  <si>
    <t>Ostali izdaci</t>
  </si>
  <si>
    <t>419-2</t>
  </si>
  <si>
    <t>Izdaci po osnovu sudskih troškova</t>
  </si>
  <si>
    <t>419-4</t>
  </si>
  <si>
    <t>419-6</t>
  </si>
  <si>
    <t>Komunalne naknade</t>
  </si>
  <si>
    <t>419-9</t>
  </si>
  <si>
    <t>Transferi za socijalnu zaštitu</t>
  </si>
  <si>
    <t>421-2</t>
  </si>
  <si>
    <t>Boračko invalidska zaštita</t>
  </si>
  <si>
    <t>Troškovi po LAP-u za socijalnu I dječiju zaštitu</t>
  </si>
  <si>
    <t>Sredstva za otpremnine</t>
  </si>
  <si>
    <t>422-2</t>
  </si>
  <si>
    <t>Otpremnine (OLU)</t>
  </si>
  <si>
    <t>Transferi instituci, pojedin. nevlad. i javnom  sektoru</t>
  </si>
  <si>
    <t>431-3</t>
  </si>
  <si>
    <t>Transferi institucijama, kulture i sporta</t>
  </si>
  <si>
    <t>431-4</t>
  </si>
  <si>
    <t>Transferi nevladinim organizacijama</t>
  </si>
  <si>
    <t>431-5</t>
  </si>
  <si>
    <t>Tranferi političkim partijama, strankama i udruženjima</t>
  </si>
  <si>
    <t>431-6</t>
  </si>
  <si>
    <t>Transferi za jednokratne socijalne pomoći</t>
  </si>
  <si>
    <t>431-8</t>
  </si>
  <si>
    <t>Ostali transferi pojedincima</t>
  </si>
  <si>
    <t>431-9</t>
  </si>
  <si>
    <t>Ostali transferi institucijama</t>
  </si>
  <si>
    <t>Ostali transferi</t>
  </si>
  <si>
    <t>432-6</t>
  </si>
  <si>
    <t>Transferi DOO Komunalno i DOO Vodovod i kanalizacija</t>
  </si>
  <si>
    <t>Kapitalni izdaci</t>
  </si>
  <si>
    <t>441-1</t>
  </si>
  <si>
    <t>Izdaci za infrastrukturu od opšteg značaja</t>
  </si>
  <si>
    <t>441-2</t>
  </si>
  <si>
    <t>Izdaci za lokalnu infrastrukturu</t>
  </si>
  <si>
    <t>441-5</t>
  </si>
  <si>
    <t>Izdaci za opremu</t>
  </si>
  <si>
    <t>441-9</t>
  </si>
  <si>
    <t>Ostali kapitalni izdaci</t>
  </si>
  <si>
    <t>Otplata dugova</t>
  </si>
  <si>
    <t>461-1</t>
  </si>
  <si>
    <t>Otplata kredita finansijskim institucijama</t>
  </si>
  <si>
    <t>Otplata obaveza iz prethodnog perioda</t>
  </si>
  <si>
    <t>463-1</t>
  </si>
  <si>
    <t>463-2</t>
  </si>
  <si>
    <t>Sudski sporovi</t>
  </si>
  <si>
    <t>Tekuća budžetska rezerva</t>
  </si>
  <si>
    <t>471-1</t>
  </si>
  <si>
    <t>Stalna budžetska rezerva</t>
  </si>
  <si>
    <t>472-1</t>
  </si>
  <si>
    <t>UKUPNI  IZDACI:</t>
  </si>
  <si>
    <t>Član 3</t>
  </si>
  <si>
    <t>Za izvršenje Budžeta u cjelini odgovoran je Predsjednik Opštine Rožaje, a za namjensko korišćenje</t>
  </si>
  <si>
    <t xml:space="preserve">budžetskih sredstava odgovoran je budžetski izvršilac u skladu sa članom  37 Zakona o finansiranju </t>
  </si>
  <si>
    <t>lokalne samouprave.</t>
  </si>
  <si>
    <t>Član 4</t>
  </si>
  <si>
    <t>Potrošačke jedinice dužne su da budžetska sredstva koriste u granicama utvrđenim odlukom o budžetu</t>
  </si>
  <si>
    <t>opštine u skladu sa članom 33 Zakona o finansiranju lokalne samouprave. Ugovorene obaveze potrošačke</t>
  </si>
  <si>
    <t>jedinice moraju da budu u skladu sa planiranim i odobrenim sredstvima u skladu sa odlukom o budžetu</t>
  </si>
  <si>
    <t>opštine.</t>
  </si>
  <si>
    <t>Član 5</t>
  </si>
  <si>
    <t xml:space="preserve">Predsjednik opštine može vršiti preusmjeravanje sredstava po pojedinim izdacima i potrošačkim </t>
  </si>
  <si>
    <t>jedinicama u visini do 10% iznosa utvrđenih odlukom o budžetu, shodno članu 36 Zakona o finansiranju</t>
  </si>
  <si>
    <t>lokalne samouprave. Iznos od 10% iz stava 1 ovog člana primjenjuje se na ukupno planirane izdatke</t>
  </si>
  <si>
    <t>potrošačke jedinice čiji se odobreni iznos sredstava smanjuje. Preusmjerena sredstva po pojedinim</t>
  </si>
  <si>
    <t>izdacima i programima raspoređuje se rješenjem predsjednika opštine. Potrošačke jedinice uz odobrenje</t>
  </si>
  <si>
    <t>predsjednika opštine, mogu preusmjeriti odobrena sredstva po pojedinim izdacima, u visini do 10% od</t>
  </si>
  <si>
    <t>iznosa sredstava odobrenih za izdatke čiji se iznos smanjuje.</t>
  </si>
  <si>
    <t>Član 6</t>
  </si>
  <si>
    <t>Sredstva tekuće rezerve koriste se za neplanirane ili nedovoljno planirane izdatke tokom fiskalne godine.</t>
  </si>
  <si>
    <t xml:space="preserve">Sredstva tekuće budžetske rezerve se planiraju najviše do iznosa 2% ukupnih primitaka opštine za </t>
  </si>
  <si>
    <t xml:space="preserve">fiskalnu godinu. Sredstvima tekuće budžetske rezerve raspolaže predsjednik opštine, u skladu sa propisom </t>
  </si>
  <si>
    <t>skupštine opštine u skladu sa članom 38 Zakona o finansiranju lokalne samouprave.</t>
  </si>
  <si>
    <t>Član 7</t>
  </si>
  <si>
    <t>Sredstva stalne budžetske rezerve koriste se za finansiranje rashoda na ime učešća opštine radi otklanjanja</t>
  </si>
  <si>
    <t>posljedica vanrednih okolnosti. Sredstva stalne budžetske rezerve se planiraju najviše do iznosa od 2%</t>
  </si>
  <si>
    <t>ukupnih primitaka opštine za fiskalnu godinu u skladu sa članom 39 Zakona o finansiranju lokalne</t>
  </si>
  <si>
    <t>samouprave. O korišćenju stalne budžetske rezerve odlučuje predsjednik opštine u skladu sa odlukom</t>
  </si>
  <si>
    <t>skupštine opštine.</t>
  </si>
  <si>
    <t>POSEBNI DIO</t>
  </si>
  <si>
    <t>Član 8</t>
  </si>
  <si>
    <t>vrši se u posebnom dijelu koji glasi:</t>
  </si>
  <si>
    <t xml:space="preserve">                     I  TEKUĆI  BUDŽET</t>
  </si>
  <si>
    <t>Služba  Predsjednika  opštine</t>
  </si>
  <si>
    <t xml:space="preserve"> Org.</t>
  </si>
  <si>
    <t>Fun</t>
  </si>
  <si>
    <t>01</t>
  </si>
  <si>
    <t>0111</t>
  </si>
  <si>
    <t>Rashodi za gorivo</t>
  </si>
  <si>
    <t>Komunikacione telefonske usluge</t>
  </si>
  <si>
    <t>Konsultantske usluge, projekti I studije</t>
  </si>
  <si>
    <t>Radne grupe i komisije</t>
  </si>
  <si>
    <t>Tekuće održavanje opreme</t>
  </si>
  <si>
    <t>Tekuće održavanje vozila</t>
  </si>
  <si>
    <t>Ostalo</t>
  </si>
  <si>
    <t>Transferi</t>
  </si>
  <si>
    <t>Obrazovne ustanove</t>
  </si>
  <si>
    <t>Humanitarne organizacije</t>
  </si>
  <si>
    <t>Jednokratne socijalne pomoći</t>
  </si>
  <si>
    <t>Jednokratne pomoći za studente i učenike</t>
  </si>
  <si>
    <t>Izdavačka djelatnost</t>
  </si>
  <si>
    <t>S v e g a:</t>
  </si>
  <si>
    <t>Služba za skupštinske poslove</t>
  </si>
  <si>
    <t>Funk.</t>
  </si>
  <si>
    <t>02</t>
  </si>
  <si>
    <t>Saradnja sa međunarodnim organizacijama</t>
  </si>
  <si>
    <t>Posjete odbornika institucijama, seminari za odbornike</t>
  </si>
  <si>
    <t>Obilježavanje genocida u Srebrenici</t>
  </si>
  <si>
    <t xml:space="preserve">Komunikacione telefonske usluge </t>
  </si>
  <si>
    <t>Troškovi publikacija i glasila u Sl.listu</t>
  </si>
  <si>
    <t>Ozvučenje sjednica SO_e</t>
  </si>
  <si>
    <t>Dan opštine "30. septembar"</t>
  </si>
  <si>
    <t>Političke partije</t>
  </si>
  <si>
    <t>Ženske organizacije u političkim subjektima</t>
  </si>
  <si>
    <t>Ženski klub</t>
  </si>
  <si>
    <t>Medija tim</t>
  </si>
  <si>
    <t>Služba Glavnog administratora</t>
  </si>
  <si>
    <t>03</t>
  </si>
  <si>
    <t>Služba Glavnog gradskog arhitekte</t>
  </si>
  <si>
    <t>Org.</t>
  </si>
  <si>
    <t>Funk..</t>
  </si>
  <si>
    <t>04</t>
  </si>
  <si>
    <t>013</t>
  </si>
  <si>
    <t xml:space="preserve">Sekretarijat za lokalnu samoupravu </t>
  </si>
  <si>
    <t>05</t>
  </si>
  <si>
    <t>Rashodi za održavanje higijene</t>
  </si>
  <si>
    <t>Komunikacione telefononske usluge</t>
  </si>
  <si>
    <t>Komunikacione poštanske usluge</t>
  </si>
  <si>
    <t>Islamska vjerska zajednica</t>
  </si>
  <si>
    <t>Pravoslavna vjerska zajednica</t>
  </si>
  <si>
    <t>Sekretarijat za društvene djelatnosti</t>
  </si>
  <si>
    <t xml:space="preserve"> </t>
  </si>
  <si>
    <t>06</t>
  </si>
  <si>
    <t>Komunikacione  telefonske usluge</t>
  </si>
  <si>
    <t>Izdaci za izradu lokalnih akcionih planova</t>
  </si>
  <si>
    <t>Troškovi osnivanja kancelarije za mlade</t>
  </si>
  <si>
    <t>Sportske organizacije</t>
  </si>
  <si>
    <t>Razvoj i unapređenje kulture i sporta</t>
  </si>
  <si>
    <t>Udruženja penzionera</t>
  </si>
  <si>
    <t>Stipendije za studente</t>
  </si>
  <si>
    <t xml:space="preserve">Komisija za usmjeravanje djece sa posebnim potrebama </t>
  </si>
  <si>
    <t>Mjesne zajednice</t>
  </si>
  <si>
    <t>Radio difuzni centar</t>
  </si>
  <si>
    <t>Sekretarijat za finansije i ekonomski razvoj</t>
  </si>
  <si>
    <t>07</t>
  </si>
  <si>
    <t>0112</t>
  </si>
  <si>
    <t>Usluge revizije</t>
  </si>
  <si>
    <t xml:space="preserve">Rashodi za tekuće održavanje </t>
  </si>
  <si>
    <t xml:space="preserve">Sredstva za otpremnine </t>
  </si>
  <si>
    <t>Otpremnine  (OLU)</t>
  </si>
  <si>
    <t>DOO  Sportski centar "B.Brdo"</t>
  </si>
  <si>
    <t>JU Centar za kulturu</t>
  </si>
  <si>
    <t>JU "Narodna biblioteka" Rožaje</t>
  </si>
  <si>
    <t>DF Zlatna pahulja</t>
  </si>
  <si>
    <t>JU Zavičajni muzej "Ganića kula"</t>
  </si>
  <si>
    <t>LJE Radio televizija Rožaje</t>
  </si>
  <si>
    <t>Turistička organizacija</t>
  </si>
  <si>
    <t>Ski centar "Hajla"</t>
  </si>
  <si>
    <t>Dnevni centar</t>
  </si>
  <si>
    <t>Otplata duga</t>
  </si>
  <si>
    <t>Otplata kredita finsijskim institucijama</t>
  </si>
  <si>
    <t>Sekretarijat za uređenje prostora i zaštitu životne sredine</t>
  </si>
  <si>
    <t>08</t>
  </si>
  <si>
    <t>066</t>
  </si>
  <si>
    <t>Rashodi za električnu energiju - javna rasvjeta</t>
  </si>
  <si>
    <t>Preuzimanje i smještaj pasa lutalica</t>
  </si>
  <si>
    <t>Tretman uništavanja sitnih glodara</t>
  </si>
  <si>
    <t>Tretman uništavanja komaraca(larvi i odraslih formi)</t>
  </si>
  <si>
    <t>Tranferi  DOO  Komunalno</t>
  </si>
  <si>
    <t>Tranferi  DOO  Vodovod i kanalizacija</t>
  </si>
  <si>
    <t>Sekretarijat za poljoprivredu, turizam i vodoprivredu</t>
  </si>
  <si>
    <t>09</t>
  </si>
  <si>
    <t>Direkcija za imovinu i zaštitu prava Opštine</t>
  </si>
  <si>
    <t>10</t>
  </si>
  <si>
    <t>Usluge geodetskih agencija</t>
  </si>
  <si>
    <t>Troškovi objavljivanja javnih poziva u dnevnim listovima</t>
  </si>
  <si>
    <t>Zakup kancelarija za političke partije</t>
  </si>
  <si>
    <t>Otplata obaveza -CEDIS</t>
  </si>
  <si>
    <t>Otplata obaveza-CEDIS</t>
  </si>
  <si>
    <t>Služba komunalne policije</t>
  </si>
  <si>
    <t>11</t>
  </si>
  <si>
    <t>0620</t>
  </si>
  <si>
    <t>Služba zaštite i spašavanja</t>
  </si>
  <si>
    <t>12</t>
  </si>
  <si>
    <t>0320</t>
  </si>
  <si>
    <t>Izdaci za održavanje higjene</t>
  </si>
  <si>
    <t>Rashodi za el.energiju</t>
  </si>
  <si>
    <t>Rahodi za gorivo</t>
  </si>
  <si>
    <t>Svega:</t>
  </si>
  <si>
    <t>Služba za unutrašnju reviziju</t>
  </si>
  <si>
    <t>13</t>
  </si>
  <si>
    <t>Direkcija za investicije, izgradnju i saobraćaj</t>
  </si>
  <si>
    <t>14</t>
  </si>
  <si>
    <t>Tkuće održavanje opreme</t>
  </si>
  <si>
    <t>Uprava lokalnih javnih prihoda</t>
  </si>
  <si>
    <t>15</t>
  </si>
  <si>
    <t>Ukupan tekući budžet  I :</t>
  </si>
  <si>
    <t>II  KAPITALNI BUDŽET</t>
  </si>
  <si>
    <t>KAPITALNI IZDACI</t>
  </si>
  <si>
    <t xml:space="preserve">Izdaci za infrastrukturu opšteg značaja </t>
  </si>
  <si>
    <t>Komunalna infrastruktura</t>
  </si>
  <si>
    <t>Nabavka vozila</t>
  </si>
  <si>
    <t>Ukupno kapitalni budžet II :</t>
  </si>
  <si>
    <t>UKUPNI IZDACI ( I+II ) :</t>
  </si>
  <si>
    <t>SKUPŠTINA OPŠTINE ROŽAJE</t>
  </si>
  <si>
    <t>Broj:____________________</t>
  </si>
  <si>
    <t xml:space="preserve">Rožaje,_________2023.god. </t>
  </si>
  <si>
    <t>Ova Odluka stupa na snagu osmog dana objavljivanja u "Službenom listu Crne Gore - opštinski propisi"</t>
  </si>
  <si>
    <t xml:space="preserve">Budžet opštine Rožaje za 2024.godinu ( u daljem tekstu Budžet ) sadrži primitke i izdatke u iznosu od </t>
  </si>
  <si>
    <t>IZVORNI PRIHODI</t>
  </si>
  <si>
    <t>POREZI</t>
  </si>
  <si>
    <t>TAKSE</t>
  </si>
  <si>
    <t>NAKNADE</t>
  </si>
  <si>
    <t>OSTALI PRIHODI</t>
  </si>
  <si>
    <t>DONACIJE I TRANSFERI</t>
  </si>
  <si>
    <t>IZDACI</t>
  </si>
  <si>
    <t>TEKUĆI IZDACI</t>
  </si>
  <si>
    <t>OTPLATA DUGA</t>
  </si>
  <si>
    <t>SUFICIT/DEFICIT</t>
  </si>
  <si>
    <t>PRIMARNI SUFICIZ/DEFICIT</t>
  </si>
  <si>
    <t>NEDOSTAJUĆA SREDSTVA</t>
  </si>
  <si>
    <t>FINANSIRANJE</t>
  </si>
  <si>
    <t>POZAJMICE I KREDITI</t>
  </si>
  <si>
    <t>PRIHOD OD PRODAJE IMOVINE</t>
  </si>
  <si>
    <t>Konsultantske usluge</t>
  </si>
  <si>
    <t>Osiguranje radnika</t>
  </si>
  <si>
    <t>TEKUĆE IZDATKE</t>
  </si>
  <si>
    <t>KAPITALNE IZDATKE</t>
  </si>
  <si>
    <t>OTPLATU DUGA</t>
  </si>
  <si>
    <t>REZERVE</t>
  </si>
  <si>
    <t>Primici se raspoređuju na:</t>
  </si>
  <si>
    <r>
      <t xml:space="preserve">Raspored sredstava Budžeta, u iznosu od 9.815.000,00 </t>
    </r>
    <r>
      <rPr>
        <sz val="12"/>
        <rFont val="Calibri"/>
        <family val="2"/>
        <charset val="238"/>
      </rPr>
      <t>€</t>
    </r>
    <r>
      <rPr>
        <sz val="12"/>
        <rFont val="Times New Roman"/>
        <family val="1"/>
        <charset val="238"/>
      </rPr>
      <t xml:space="preserve">, po nosiocima, korisnicima i bližim namjenama </t>
    </r>
  </si>
  <si>
    <t>DEPOZIT</t>
  </si>
  <si>
    <t xml:space="preserve">55/18, 066/19, 070/21,145/21 i 027/23), člana 28 Zakona o finansiranju lokalne samouprave ( "Sl.list CG", </t>
  </si>
  <si>
    <t xml:space="preserve">br.03/19 i 086/22) i člana 46 Statuta Opštine Rožaje ( Sl.list CG"-opštinski propisi br.38/18 i 016/21) </t>
  </si>
  <si>
    <t>Uređenje stambenih zgrada</t>
  </si>
  <si>
    <t>Čišćenja riječnih korita</t>
  </si>
  <si>
    <t>Član 2</t>
  </si>
  <si>
    <t xml:space="preserve">                        NACRT ODLUKE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</si>
</sst>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"/>
  </numFmts>
  <fonts count="2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4"/>
      <color theme="1"/>
      <name val="Times New Roman"/>
      <family val="1"/>
    </font>
    <font>
      <sz val="14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Calibri"/>
      <family val="2"/>
      <charset val="238"/>
    </font>
    <font>
      <sz val="14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Times New Roman"/>
      <family val="1"/>
    </font>
    <font>
      <b/>
      <sz val="14"/>
      <name val="Times New Roman"/>
      <family val="1"/>
      <charset val="238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/>
    </xf>
    <xf numFmtId="0" fontId="7" fillId="0" borderId="8" xfId="0" applyFont="1" applyBorder="1" applyAlignment="1">
      <alignment vertical="center" wrapText="1"/>
    </xf>
    <xf numFmtId="0" fontId="9" fillId="0" borderId="9" xfId="0" applyFont="1" applyBorder="1" applyAlignment="1">
      <alignment horizontal="right"/>
    </xf>
    <xf numFmtId="0" fontId="8" fillId="0" borderId="6" xfId="0" applyFont="1" applyBorder="1"/>
    <xf numFmtId="4" fontId="9" fillId="0" borderId="8" xfId="0" applyNumberFormat="1" applyFont="1" applyBorder="1" applyAlignment="1">
      <alignment vertical="center" wrapText="1"/>
    </xf>
    <xf numFmtId="0" fontId="8" fillId="0" borderId="11" xfId="0" applyFont="1" applyBorder="1" applyAlignment="1">
      <alignment horizontal="center"/>
    </xf>
    <xf numFmtId="0" fontId="8" fillId="0" borderId="11" xfId="0" applyFont="1" applyBorder="1"/>
    <xf numFmtId="0" fontId="7" fillId="0" borderId="11" xfId="0" applyFont="1" applyBorder="1" applyAlignment="1">
      <alignment horizontal="center"/>
    </xf>
    <xf numFmtId="0" fontId="7" fillId="0" borderId="11" xfId="0" applyFont="1" applyBorder="1"/>
    <xf numFmtId="4" fontId="7" fillId="0" borderId="8" xfId="0" applyNumberFormat="1" applyFont="1" applyBorder="1" applyAlignment="1">
      <alignment vertical="center" wrapText="1"/>
    </xf>
    <xf numFmtId="0" fontId="0" fillId="0" borderId="5" xfId="0" applyBorder="1" applyAlignment="1">
      <alignment wrapText="1"/>
    </xf>
    <xf numFmtId="0" fontId="9" fillId="0" borderId="9" xfId="0" applyFont="1" applyBorder="1"/>
    <xf numFmtId="0" fontId="10" fillId="0" borderId="11" xfId="0" applyFont="1" applyBorder="1" applyAlignment="1">
      <alignment horizontal="center"/>
    </xf>
    <xf numFmtId="0" fontId="7" fillId="2" borderId="11" xfId="0" applyFont="1" applyFill="1" applyBorder="1"/>
    <xf numFmtId="0" fontId="7" fillId="2" borderId="11" xfId="0" applyFont="1" applyFill="1" applyBorder="1" applyAlignment="1">
      <alignment horizontal="center"/>
    </xf>
    <xf numFmtId="0" fontId="1" fillId="0" borderId="5" xfId="0" applyFont="1" applyBorder="1" applyAlignment="1">
      <alignment wrapText="1"/>
    </xf>
    <xf numFmtId="0" fontId="7" fillId="0" borderId="13" xfId="0" applyFont="1" applyBorder="1"/>
    <xf numFmtId="0" fontId="8" fillId="0" borderId="14" xfId="0" applyFont="1" applyBorder="1" applyAlignment="1">
      <alignment horizontal="center"/>
    </xf>
    <xf numFmtId="0" fontId="8" fillId="0" borderId="14" xfId="0" applyFont="1" applyBorder="1"/>
    <xf numFmtId="4" fontId="9" fillId="0" borderId="15" xfId="0" applyNumberFormat="1" applyFont="1" applyBorder="1" applyAlignment="1">
      <alignment vertical="center" wrapText="1"/>
    </xf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21" xfId="0" applyFont="1" applyBorder="1"/>
    <xf numFmtId="0" fontId="9" fillId="0" borderId="0" xfId="0" applyFont="1" applyAlignment="1">
      <alignment horizontal="right"/>
    </xf>
    <xf numFmtId="0" fontId="7" fillId="0" borderId="22" xfId="0" applyFont="1" applyBorder="1" applyAlignment="1">
      <alignment horizontal="center"/>
    </xf>
    <xf numFmtId="0" fontId="7" fillId="0" borderId="23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/>
    </xf>
    <xf numFmtId="0" fontId="9" fillId="0" borderId="11" xfId="0" applyFont="1" applyBorder="1"/>
    <xf numFmtId="4" fontId="9" fillId="0" borderId="24" xfId="0" applyNumberFormat="1" applyFont="1" applyBorder="1" applyAlignment="1">
      <alignment vertical="center" wrapText="1"/>
    </xf>
    <xf numFmtId="4" fontId="7" fillId="0" borderId="24" xfId="0" applyNumberFormat="1" applyFont="1" applyBorder="1" applyAlignment="1">
      <alignment vertical="center" wrapText="1"/>
    </xf>
    <xf numFmtId="0" fontId="7" fillId="0" borderId="9" xfId="0" applyFont="1" applyBorder="1"/>
    <xf numFmtId="4" fontId="7" fillId="3" borderId="24" xfId="0" applyNumberFormat="1" applyFont="1" applyFill="1" applyBorder="1" applyAlignment="1">
      <alignment vertical="center" wrapText="1"/>
    </xf>
    <xf numFmtId="0" fontId="7" fillId="0" borderId="6" xfId="0" applyFont="1" applyBorder="1"/>
    <xf numFmtId="0" fontId="9" fillId="0" borderId="0" xfId="0" applyFont="1"/>
    <xf numFmtId="0" fontId="9" fillId="0" borderId="11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4" fontId="9" fillId="0" borderId="25" xfId="0" applyNumberFormat="1" applyFont="1" applyBorder="1" applyAlignment="1">
      <alignment vertical="center" wrapText="1"/>
    </xf>
    <xf numFmtId="0" fontId="8" fillId="0" borderId="0" xfId="0" applyFont="1"/>
    <xf numFmtId="0" fontId="11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7" fillId="0" borderId="26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49" fontId="9" fillId="0" borderId="5" xfId="0" applyNumberFormat="1" applyFont="1" applyBorder="1" applyAlignment="1">
      <alignment horizontal="center"/>
    </xf>
    <xf numFmtId="49" fontId="9" fillId="0" borderId="6" xfId="0" applyNumberFormat="1" applyFont="1" applyBorder="1" applyAlignment="1">
      <alignment horizontal="center"/>
    </xf>
    <xf numFmtId="0" fontId="7" fillId="0" borderId="23" xfId="0" applyFont="1" applyBorder="1" applyAlignment="1">
      <alignment vertical="center" wrapText="1"/>
    </xf>
    <xf numFmtId="49" fontId="7" fillId="0" borderId="11" xfId="0" applyNumberFormat="1" applyFont="1" applyBorder="1" applyAlignment="1">
      <alignment horizontal="center"/>
    </xf>
    <xf numFmtId="0" fontId="0" fillId="0" borderId="6" xfId="0" applyBorder="1" applyAlignment="1">
      <alignment wrapText="1"/>
    </xf>
    <xf numFmtId="0" fontId="7" fillId="3" borderId="11" xfId="0" applyFont="1" applyFill="1" applyBorder="1"/>
    <xf numFmtId="0" fontId="9" fillId="3" borderId="11" xfId="0" applyFont="1" applyFill="1" applyBorder="1"/>
    <xf numFmtId="49" fontId="7" fillId="0" borderId="14" xfId="0" applyNumberFormat="1" applyFont="1" applyBorder="1" applyAlignment="1">
      <alignment horizontal="center"/>
    </xf>
    <xf numFmtId="0" fontId="7" fillId="0" borderId="14" xfId="0" applyFont="1" applyBorder="1"/>
    <xf numFmtId="0" fontId="9" fillId="0" borderId="14" xfId="0" applyFont="1" applyBorder="1"/>
    <xf numFmtId="0" fontId="15" fillId="0" borderId="5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23" xfId="0" applyFont="1" applyBorder="1" applyAlignment="1">
      <alignment horizontal="center" vertical="center" wrapText="1"/>
    </xf>
    <xf numFmtId="0" fontId="0" fillId="0" borderId="32" xfId="0" applyBorder="1"/>
    <xf numFmtId="0" fontId="9" fillId="0" borderId="6" xfId="0" applyFont="1" applyBorder="1"/>
    <xf numFmtId="0" fontId="16" fillId="0" borderId="6" xfId="0" applyFont="1" applyBorder="1"/>
    <xf numFmtId="0" fontId="7" fillId="3" borderId="6" xfId="0" applyFont="1" applyFill="1" applyBorder="1"/>
    <xf numFmtId="49" fontId="7" fillId="0" borderId="6" xfId="0" applyNumberFormat="1" applyFont="1" applyBorder="1" applyAlignment="1">
      <alignment horizontal="center"/>
    </xf>
    <xf numFmtId="49" fontId="7" fillId="0" borderId="29" xfId="0" applyNumberFormat="1" applyFont="1" applyBorder="1" applyAlignment="1">
      <alignment horizontal="center"/>
    </xf>
    <xf numFmtId="0" fontId="7" fillId="0" borderId="29" xfId="0" applyFont="1" applyBorder="1"/>
    <xf numFmtId="0" fontId="9" fillId="0" borderId="29" xfId="0" applyFont="1" applyBorder="1"/>
    <xf numFmtId="0" fontId="14" fillId="0" borderId="0" xfId="0" applyFont="1" applyAlignment="1">
      <alignment horizontal="left"/>
    </xf>
    <xf numFmtId="0" fontId="7" fillId="0" borderId="28" xfId="0" applyFont="1" applyBorder="1"/>
    <xf numFmtId="0" fontId="1" fillId="0" borderId="6" xfId="0" applyFont="1" applyBorder="1" applyAlignment="1">
      <alignment wrapText="1"/>
    </xf>
    <xf numFmtId="0" fontId="9" fillId="0" borderId="6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31" xfId="0" applyFont="1" applyBorder="1" applyAlignment="1">
      <alignment horizontal="center"/>
    </xf>
    <xf numFmtId="0" fontId="7" fillId="0" borderId="33" xfId="0" applyFont="1" applyBorder="1"/>
    <xf numFmtId="0" fontId="15" fillId="0" borderId="9" xfId="0" applyFont="1" applyBorder="1" applyAlignment="1">
      <alignment horizontal="center"/>
    </xf>
    <xf numFmtId="0" fontId="15" fillId="0" borderId="11" xfId="0" applyFont="1" applyBorder="1" applyAlignment="1">
      <alignment horizontal="center"/>
    </xf>
    <xf numFmtId="0" fontId="15" fillId="0" borderId="24" xfId="0" applyFont="1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center"/>
    </xf>
    <xf numFmtId="49" fontId="9" fillId="0" borderId="11" xfId="0" applyNumberFormat="1" applyFont="1" applyBorder="1" applyAlignment="1">
      <alignment horizontal="center"/>
    </xf>
    <xf numFmtId="0" fontId="0" fillId="0" borderId="24" xfId="0" applyBorder="1"/>
    <xf numFmtId="4" fontId="9" fillId="0" borderId="23" xfId="0" applyNumberFormat="1" applyFont="1" applyBorder="1" applyAlignment="1">
      <alignment vertical="center" wrapText="1"/>
    </xf>
    <xf numFmtId="4" fontId="7" fillId="0" borderId="24" xfId="0" applyNumberFormat="1" applyFont="1" applyBorder="1" applyAlignment="1">
      <alignment horizontal="right" wrapText="1"/>
    </xf>
    <xf numFmtId="4" fontId="9" fillId="0" borderId="24" xfId="0" applyNumberFormat="1" applyFont="1" applyBorder="1" applyAlignment="1">
      <alignment horizontal="right" wrapText="1"/>
    </xf>
    <xf numFmtId="0" fontId="0" fillId="0" borderId="0" xfId="0" applyAlignment="1">
      <alignment wrapText="1"/>
    </xf>
    <xf numFmtId="4" fontId="9" fillId="0" borderId="0" xfId="0" applyNumberFormat="1" applyFont="1" applyAlignment="1">
      <alignment vertical="center" wrapText="1"/>
    </xf>
    <xf numFmtId="0" fontId="7" fillId="0" borderId="34" xfId="0" applyFont="1" applyBorder="1" applyAlignment="1">
      <alignment horizontal="center"/>
    </xf>
    <xf numFmtId="0" fontId="17" fillId="0" borderId="0" xfId="0" applyFont="1" applyAlignment="1">
      <alignment horizontal="left"/>
    </xf>
    <xf numFmtId="0" fontId="7" fillId="0" borderId="24" xfId="0" applyFont="1" applyBorder="1" applyAlignment="1">
      <alignment vertical="center" wrapText="1"/>
    </xf>
    <xf numFmtId="0" fontId="7" fillId="0" borderId="9" xfId="0" applyFont="1" applyBorder="1" applyAlignment="1">
      <alignment horizontal="center"/>
    </xf>
    <xf numFmtId="0" fontId="7" fillId="0" borderId="24" xfId="0" applyFont="1" applyBorder="1" applyAlignment="1">
      <alignment horizontal="center" vertical="center" wrapText="1"/>
    </xf>
    <xf numFmtId="49" fontId="7" fillId="3" borderId="11" xfId="0" applyNumberFormat="1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/>
    </xf>
    <xf numFmtId="0" fontId="7" fillId="2" borderId="6" xfId="0" applyFont="1" applyFill="1" applyBorder="1"/>
    <xf numFmtId="0" fontId="9" fillId="3" borderId="6" xfId="0" applyFont="1" applyFill="1" applyBorder="1"/>
    <xf numFmtId="0" fontId="15" fillId="0" borderId="11" xfId="0" applyFont="1" applyBorder="1"/>
    <xf numFmtId="4" fontId="9" fillId="0" borderId="24" xfId="0" applyNumberFormat="1" applyFont="1" applyBorder="1" applyAlignment="1">
      <alignment horizontal="right" vertical="center" wrapText="1"/>
    </xf>
    <xf numFmtId="0" fontId="7" fillId="0" borderId="35" xfId="0" applyFont="1" applyBorder="1"/>
    <xf numFmtId="0" fontId="8" fillId="0" borderId="36" xfId="0" applyFont="1" applyBorder="1"/>
    <xf numFmtId="4" fontId="9" fillId="0" borderId="38" xfId="0" applyNumberFormat="1" applyFont="1" applyBorder="1" applyAlignment="1">
      <alignment vertical="center" wrapText="1"/>
    </xf>
    <xf numFmtId="0" fontId="7" fillId="0" borderId="5" xfId="0" applyFont="1" applyBorder="1"/>
    <xf numFmtId="0" fontId="7" fillId="0" borderId="23" xfId="0" applyFont="1" applyBorder="1"/>
    <xf numFmtId="0" fontId="9" fillId="0" borderId="9" xfId="0" applyFont="1" applyBorder="1" applyAlignment="1">
      <alignment horizontal="center"/>
    </xf>
    <xf numFmtId="4" fontId="9" fillId="0" borderId="24" xfId="0" applyNumberFormat="1" applyFont="1" applyBorder="1"/>
    <xf numFmtId="4" fontId="7" fillId="0" borderId="24" xfId="0" applyNumberFormat="1" applyFont="1" applyBorder="1"/>
    <xf numFmtId="4" fontId="9" fillId="3" borderId="24" xfId="0" applyNumberFormat="1" applyFont="1" applyFill="1" applyBorder="1"/>
    <xf numFmtId="4" fontId="7" fillId="3" borderId="24" xfId="0" applyNumberFormat="1" applyFont="1" applyFill="1" applyBorder="1"/>
    <xf numFmtId="4" fontId="9" fillId="3" borderId="25" xfId="0" applyNumberFormat="1" applyFont="1" applyFill="1" applyBorder="1"/>
    <xf numFmtId="0" fontId="8" fillId="0" borderId="37" xfId="0" applyFont="1" applyBorder="1"/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11" xfId="0" applyFont="1" applyBorder="1"/>
    <xf numFmtId="0" fontId="6" fillId="0" borderId="11" xfId="0" applyFont="1" applyBorder="1"/>
    <xf numFmtId="0" fontId="18" fillId="0" borderId="11" xfId="0" applyFont="1" applyBorder="1"/>
    <xf numFmtId="4" fontId="0" fillId="0" borderId="0" xfId="0" applyNumberFormat="1"/>
    <xf numFmtId="4" fontId="18" fillId="0" borderId="11" xfId="0" applyNumberFormat="1" applyFont="1" applyBorder="1" applyAlignment="1">
      <alignment horizontal="right"/>
    </xf>
    <xf numFmtId="4" fontId="19" fillId="0" borderId="11" xfId="0" applyNumberFormat="1" applyFont="1" applyBorder="1" applyAlignment="1">
      <alignment horizontal="right"/>
    </xf>
    <xf numFmtId="0" fontId="20" fillId="0" borderId="0" xfId="0" applyFont="1" applyAlignment="1">
      <alignment horizontal="right"/>
    </xf>
    <xf numFmtId="0" fontId="9" fillId="0" borderId="30" xfId="0" applyFont="1" applyBorder="1"/>
    <xf numFmtId="4" fontId="16" fillId="0" borderId="24" xfId="0" applyNumberFormat="1" applyFont="1" applyBorder="1" applyAlignment="1">
      <alignment vertical="center" wrapText="1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35" xfId="0" applyFont="1" applyBorder="1" applyAlignment="1">
      <alignment horizontal="center"/>
    </xf>
    <xf numFmtId="0" fontId="12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7" fillId="0" borderId="10" xfId="0" applyFont="1" applyBorder="1" applyAlignment="1">
      <alignment wrapText="1"/>
    </xf>
    <xf numFmtId="0" fontId="0" fillId="0" borderId="12" xfId="0" applyBorder="1" applyAlignment="1">
      <alignment wrapText="1"/>
    </xf>
    <xf numFmtId="0" fontId="0" fillId="0" borderId="19" xfId="0" applyBorder="1" applyAlignment="1">
      <alignment wrapText="1"/>
    </xf>
    <xf numFmtId="0" fontId="7" fillId="0" borderId="30" xfId="0" applyFont="1" applyBorder="1" applyAlignment="1">
      <alignment wrapText="1"/>
    </xf>
    <xf numFmtId="0" fontId="0" fillId="0" borderId="31" xfId="0" applyBorder="1" applyAlignment="1">
      <alignment wrapText="1"/>
    </xf>
    <xf numFmtId="0" fontId="0" fillId="0" borderId="6" xfId="0" applyBorder="1" applyAlignment="1">
      <alignment wrapText="1"/>
    </xf>
    <xf numFmtId="0" fontId="9" fillId="0" borderId="30" xfId="0" applyFont="1" applyBorder="1" applyAlignment="1">
      <alignment wrapText="1"/>
    </xf>
    <xf numFmtId="0" fontId="14" fillId="0" borderId="0" xfId="0" applyFont="1" applyAlignment="1">
      <alignment horizontal="left"/>
    </xf>
    <xf numFmtId="0" fontId="0" fillId="0" borderId="29" xfId="0" applyBorder="1" applyAlignment="1">
      <alignment wrapText="1"/>
    </xf>
    <xf numFmtId="49" fontId="9" fillId="0" borderId="12" xfId="0" applyNumberFormat="1" applyFont="1" applyBorder="1" applyAlignment="1">
      <alignment horizontal="center" wrapText="1"/>
    </xf>
    <xf numFmtId="0" fontId="7" fillId="0" borderId="12" xfId="0" applyFont="1" applyBorder="1" applyAlignment="1">
      <alignment wrapText="1"/>
    </xf>
    <xf numFmtId="0" fontId="0" fillId="0" borderId="30" xfId="0" applyBorder="1" applyAlignment="1">
      <alignment wrapText="1"/>
    </xf>
    <xf numFmtId="0" fontId="7" fillId="0" borderId="31" xfId="0" applyFont="1" applyBorder="1" applyAlignment="1">
      <alignment wrapText="1"/>
    </xf>
    <xf numFmtId="164" fontId="2" fillId="0" borderId="0" xfId="0" applyNumberFormat="1" applyFont="1" applyAlignment="1">
      <alignment wrapText="1"/>
    </xf>
    <xf numFmtId="164" fontId="0" fillId="0" borderId="0" xfId="0" applyNumberFormat="1" applyAlignment="1">
      <alignment wrapText="1"/>
    </xf>
    <xf numFmtId="0" fontId="8" fillId="0" borderId="0" xfId="0" applyFont="1" applyAlignment="1">
      <alignment horizontal="left"/>
    </xf>
    <xf numFmtId="0" fontId="9" fillId="0" borderId="10" xfId="0" applyFont="1" applyBorder="1" applyAlignment="1">
      <alignment wrapText="1"/>
    </xf>
    <xf numFmtId="0" fontId="0" fillId="0" borderId="5" xfId="0" applyBorder="1" applyAlignment="1">
      <alignment wrapText="1"/>
    </xf>
    <xf numFmtId="2" fontId="7" fillId="0" borderId="0" xfId="0" applyNumberFormat="1" applyFont="1" applyAlignment="1">
      <alignment horizontal="center" wrapText="1"/>
    </xf>
    <xf numFmtId="2" fontId="0" fillId="0" borderId="0" xfId="0" applyNumberFormat="1" applyAlignment="1">
      <alignment wrapText="1"/>
    </xf>
    <xf numFmtId="0" fontId="9" fillId="0" borderId="12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5F3BE-8247-436C-93D6-BB32760D1CC7}">
  <dimension ref="A2:F968"/>
  <sheetViews>
    <sheetView tabSelected="1" topLeftCell="A280" workbookViewId="0">
      <selection activeCell="F10" sqref="F10"/>
    </sheetView>
  </sheetViews>
  <sheetFormatPr defaultRowHeight="15" x14ac:dyDescent="0.25"/>
  <cols>
    <col min="1" max="1" width="3" customWidth="1"/>
    <col min="2" max="2" width="4.7109375" customWidth="1"/>
    <col min="3" max="3" width="5.7109375" customWidth="1"/>
    <col min="5" max="5" width="44.42578125" customWidth="1"/>
    <col min="6" max="6" width="31.28515625" customWidth="1"/>
  </cols>
  <sheetData>
    <row r="2" spans="1:5" ht="15.75" x14ac:dyDescent="0.25">
      <c r="C2" s="1" t="s">
        <v>0</v>
      </c>
      <c r="D2" s="1"/>
      <c r="E2" s="1"/>
    </row>
    <row r="3" spans="1:5" ht="15.75" x14ac:dyDescent="0.25">
      <c r="C3" s="1" t="s">
        <v>340</v>
      </c>
      <c r="D3" s="1"/>
      <c r="E3" s="1"/>
    </row>
    <row r="4" spans="1:5" ht="15.75" x14ac:dyDescent="0.25">
      <c r="C4" s="1" t="s">
        <v>341</v>
      </c>
      <c r="D4" s="1"/>
      <c r="E4" s="1"/>
    </row>
    <row r="5" spans="1:5" ht="15.75" x14ac:dyDescent="0.25">
      <c r="C5" s="1" t="s">
        <v>1</v>
      </c>
      <c r="D5" s="1"/>
      <c r="E5" s="1"/>
    </row>
    <row r="6" spans="1:5" ht="14.25" customHeight="1" x14ac:dyDescent="0.25">
      <c r="A6" s="1"/>
      <c r="B6" s="1"/>
      <c r="C6" s="1"/>
      <c r="D6" s="1"/>
      <c r="E6" s="1"/>
    </row>
    <row r="7" spans="1:5" ht="15.75" x14ac:dyDescent="0.25">
      <c r="A7" s="1"/>
      <c r="B7" s="1"/>
      <c r="C7" s="1"/>
      <c r="D7" s="1"/>
      <c r="E7" s="1"/>
    </row>
    <row r="8" spans="1:5" ht="18.75" x14ac:dyDescent="0.3">
      <c r="A8" s="1"/>
      <c r="B8" s="1"/>
      <c r="C8" s="1"/>
      <c r="D8" s="2"/>
      <c r="E8" s="3" t="s">
        <v>345</v>
      </c>
    </row>
    <row r="9" spans="1:5" ht="18.75" x14ac:dyDescent="0.3">
      <c r="A9" s="1"/>
      <c r="B9" s="1"/>
      <c r="C9" s="1"/>
      <c r="D9" s="1"/>
      <c r="E9" s="3" t="s">
        <v>2</v>
      </c>
    </row>
    <row r="10" spans="1:5" ht="18.75" x14ac:dyDescent="0.3">
      <c r="A10" s="4"/>
      <c r="B10" s="4"/>
      <c r="C10" s="4"/>
      <c r="D10" s="4"/>
      <c r="E10" s="2"/>
    </row>
    <row r="11" spans="1:5" ht="15.75" x14ac:dyDescent="0.25">
      <c r="A11" s="1"/>
      <c r="B11" s="1"/>
      <c r="C11" s="1"/>
      <c r="D11" s="1"/>
      <c r="E11" s="1"/>
    </row>
    <row r="12" spans="1:5" ht="15.75" x14ac:dyDescent="0.25">
      <c r="A12" s="1"/>
      <c r="B12" s="1" t="s">
        <v>3</v>
      </c>
      <c r="C12" s="1"/>
      <c r="D12" s="1"/>
      <c r="E12" s="1"/>
    </row>
    <row r="13" spans="1:5" ht="15.75" x14ac:dyDescent="0.25">
      <c r="A13" s="1"/>
      <c r="B13" s="1"/>
      <c r="C13" s="1"/>
      <c r="D13" s="1"/>
      <c r="E13" s="1"/>
    </row>
    <row r="14" spans="1:5" ht="15.75" x14ac:dyDescent="0.25">
      <c r="A14" s="1"/>
      <c r="B14" s="1"/>
      <c r="C14" s="1"/>
      <c r="D14" s="1"/>
      <c r="E14" s="5" t="s">
        <v>4</v>
      </c>
    </row>
    <row r="15" spans="1:5" ht="15.75" x14ac:dyDescent="0.25">
      <c r="A15" s="1"/>
      <c r="B15" s="1"/>
      <c r="C15" s="1"/>
      <c r="D15" s="1"/>
      <c r="E15" s="5"/>
    </row>
    <row r="16" spans="1:5" ht="15.75" x14ac:dyDescent="0.25">
      <c r="A16" s="1"/>
      <c r="B16" s="1"/>
      <c r="C16" s="1"/>
      <c r="D16" s="1"/>
      <c r="E16" s="1"/>
    </row>
    <row r="17" spans="1:6" ht="15.75" x14ac:dyDescent="0.25">
      <c r="A17" s="1"/>
      <c r="C17" s="1" t="s">
        <v>315</v>
      </c>
      <c r="D17" s="1"/>
      <c r="E17" s="1"/>
    </row>
    <row r="18" spans="1:6" ht="15.75" x14ac:dyDescent="0.25">
      <c r="A18" s="1"/>
      <c r="C18" s="165">
        <v>9815000</v>
      </c>
      <c r="D18" s="166"/>
      <c r="E18" s="1"/>
    </row>
    <row r="19" spans="1:6" ht="15.75" x14ac:dyDescent="0.25">
      <c r="A19" s="1"/>
      <c r="B19" s="1"/>
      <c r="C19" s="1"/>
      <c r="D19" s="1"/>
      <c r="E19" s="1"/>
    </row>
    <row r="20" spans="1:6" ht="15.75" x14ac:dyDescent="0.25">
      <c r="A20" s="1"/>
      <c r="B20" s="1"/>
      <c r="C20" s="1"/>
      <c r="D20" s="1"/>
      <c r="E20" s="1"/>
    </row>
    <row r="21" spans="1:6" ht="15.75" x14ac:dyDescent="0.25">
      <c r="A21" s="1"/>
      <c r="B21" s="1"/>
      <c r="C21" s="1"/>
      <c r="D21" s="1"/>
      <c r="E21" s="134" t="s">
        <v>316</v>
      </c>
      <c r="F21" s="137">
        <f>F22+F23+F24+F25+F26</f>
        <v>8115000</v>
      </c>
    </row>
    <row r="22" spans="1:6" ht="15.75" x14ac:dyDescent="0.25">
      <c r="A22" s="1"/>
      <c r="B22" s="1"/>
      <c r="C22" s="1"/>
      <c r="D22" s="1"/>
      <c r="E22" s="133" t="s">
        <v>317</v>
      </c>
      <c r="F22" s="138">
        <v>2120000</v>
      </c>
    </row>
    <row r="23" spans="1:6" ht="15.75" x14ac:dyDescent="0.25">
      <c r="A23" s="1"/>
      <c r="B23" s="1"/>
      <c r="C23" s="1"/>
      <c r="D23" s="1"/>
      <c r="E23" s="133" t="s">
        <v>318</v>
      </c>
      <c r="F23" s="138">
        <v>65000</v>
      </c>
    </row>
    <row r="24" spans="1:6" ht="15.75" x14ac:dyDescent="0.25">
      <c r="A24" s="1"/>
      <c r="B24" s="1"/>
      <c r="C24" s="1"/>
      <c r="D24" s="1"/>
      <c r="E24" s="133" t="s">
        <v>319</v>
      </c>
      <c r="F24" s="138">
        <v>1850000</v>
      </c>
    </row>
    <row r="25" spans="1:6" ht="15.75" x14ac:dyDescent="0.25">
      <c r="A25" s="1"/>
      <c r="B25" s="1"/>
      <c r="C25" s="1"/>
      <c r="D25" s="1"/>
      <c r="E25" s="133" t="s">
        <v>320</v>
      </c>
      <c r="F25" s="138">
        <v>80000</v>
      </c>
    </row>
    <row r="26" spans="1:6" ht="15.75" x14ac:dyDescent="0.25">
      <c r="A26" s="1"/>
      <c r="B26" s="1"/>
      <c r="C26" s="1"/>
      <c r="D26" s="1"/>
      <c r="E26" s="133" t="s">
        <v>321</v>
      </c>
      <c r="F26" s="138">
        <v>4000000</v>
      </c>
    </row>
    <row r="27" spans="1:6" ht="15.75" x14ac:dyDescent="0.25">
      <c r="A27" s="1"/>
      <c r="B27" s="1"/>
      <c r="C27" s="1"/>
      <c r="D27" s="1"/>
      <c r="E27" s="134" t="s">
        <v>322</v>
      </c>
      <c r="F27" s="137">
        <f>F28+F29+F30</f>
        <v>9192000</v>
      </c>
    </row>
    <row r="28" spans="1:6" ht="15.75" x14ac:dyDescent="0.25">
      <c r="A28" s="1"/>
      <c r="B28" s="1"/>
      <c r="C28" s="1"/>
      <c r="D28" s="1"/>
      <c r="E28" s="133" t="s">
        <v>323</v>
      </c>
      <c r="F28" s="138">
        <v>6524204.6299999999</v>
      </c>
    </row>
    <row r="29" spans="1:6" ht="15.75" x14ac:dyDescent="0.25">
      <c r="A29" s="1"/>
      <c r="B29" s="1"/>
      <c r="C29" s="1"/>
      <c r="D29" s="1"/>
      <c r="E29" s="133" t="s">
        <v>305</v>
      </c>
      <c r="F29" s="138">
        <v>1515855.63</v>
      </c>
    </row>
    <row r="30" spans="1:6" ht="15.75" x14ac:dyDescent="0.25">
      <c r="A30" s="1"/>
      <c r="B30" s="1"/>
      <c r="C30" s="1"/>
      <c r="D30" s="1"/>
      <c r="E30" s="133" t="s">
        <v>324</v>
      </c>
      <c r="F30" s="138">
        <v>1151939.74</v>
      </c>
    </row>
    <row r="31" spans="1:6" ht="15.75" x14ac:dyDescent="0.25">
      <c r="A31" s="1"/>
      <c r="B31" s="1"/>
      <c r="C31" s="1"/>
      <c r="D31" s="1"/>
      <c r="E31" s="134" t="s">
        <v>325</v>
      </c>
      <c r="F31" s="137">
        <f>F21-F27</f>
        <v>-1077000</v>
      </c>
    </row>
    <row r="32" spans="1:6" ht="15.75" x14ac:dyDescent="0.25">
      <c r="A32" s="1"/>
      <c r="B32" s="1"/>
      <c r="C32" s="1"/>
      <c r="D32" s="1"/>
      <c r="E32" s="133" t="s">
        <v>326</v>
      </c>
      <c r="F32" s="138">
        <v>-993000</v>
      </c>
    </row>
    <row r="33" spans="1:6" ht="15.75" x14ac:dyDescent="0.25">
      <c r="A33" s="1"/>
      <c r="B33" s="1"/>
      <c r="C33" s="1"/>
      <c r="D33" s="1"/>
      <c r="E33" s="133" t="s">
        <v>324</v>
      </c>
      <c r="F33" s="138">
        <v>623000</v>
      </c>
    </row>
    <row r="34" spans="1:6" ht="15.75" x14ac:dyDescent="0.25">
      <c r="A34" s="1"/>
      <c r="B34" s="1"/>
      <c r="C34" s="1"/>
      <c r="D34" s="1"/>
      <c r="E34" s="134" t="s">
        <v>327</v>
      </c>
      <c r="F34" s="137">
        <f>F31-F33</f>
        <v>-1700000</v>
      </c>
    </row>
    <row r="35" spans="1:6" ht="15.75" x14ac:dyDescent="0.25">
      <c r="A35" s="1"/>
      <c r="B35" s="1"/>
      <c r="C35" s="1"/>
      <c r="D35" s="1"/>
      <c r="E35" s="134" t="s">
        <v>328</v>
      </c>
      <c r="F35" s="137">
        <f>F36+F37</f>
        <v>1700000</v>
      </c>
    </row>
    <row r="36" spans="1:6" ht="15.75" x14ac:dyDescent="0.25">
      <c r="A36" s="1"/>
      <c r="B36" s="1"/>
      <c r="C36" s="1"/>
      <c r="D36" s="1"/>
      <c r="E36" s="133" t="s">
        <v>329</v>
      </c>
      <c r="F36" s="138">
        <v>200000</v>
      </c>
    </row>
    <row r="37" spans="1:6" ht="15.75" x14ac:dyDescent="0.25">
      <c r="A37" s="1"/>
      <c r="B37" s="1"/>
      <c r="C37" s="1"/>
      <c r="D37" s="1"/>
      <c r="E37" s="133" t="s">
        <v>330</v>
      </c>
      <c r="F37" s="138">
        <v>1500000</v>
      </c>
    </row>
    <row r="38" spans="1:6" ht="15.75" x14ac:dyDescent="0.25">
      <c r="A38" s="1"/>
      <c r="B38" s="1"/>
      <c r="C38" s="1"/>
      <c r="D38" s="1"/>
      <c r="E38" s="133" t="s">
        <v>339</v>
      </c>
      <c r="F38" s="138">
        <v>0</v>
      </c>
    </row>
    <row r="39" spans="1:6" ht="15.75" x14ac:dyDescent="0.25">
      <c r="A39" s="1"/>
      <c r="B39" s="1"/>
      <c r="C39" s="1"/>
      <c r="D39" s="1"/>
      <c r="E39" s="1"/>
      <c r="F39" s="139"/>
    </row>
    <row r="40" spans="1:6" ht="15.75" x14ac:dyDescent="0.25">
      <c r="A40" s="1"/>
      <c r="C40" s="1" t="s">
        <v>337</v>
      </c>
      <c r="D40" s="1"/>
      <c r="E40" s="1"/>
      <c r="F40" s="139"/>
    </row>
    <row r="41" spans="1:6" ht="15.75" x14ac:dyDescent="0.25">
      <c r="A41" s="1"/>
      <c r="B41" s="1"/>
      <c r="C41" s="1"/>
      <c r="D41" s="1"/>
      <c r="E41" s="1"/>
      <c r="F41" s="139"/>
    </row>
    <row r="42" spans="1:6" ht="15.75" x14ac:dyDescent="0.25">
      <c r="A42" s="1"/>
      <c r="B42" s="1"/>
      <c r="C42" s="1"/>
      <c r="D42" s="1"/>
      <c r="E42" s="135" t="s">
        <v>333</v>
      </c>
      <c r="F42" s="137">
        <v>6399204.6299999999</v>
      </c>
    </row>
    <row r="43" spans="1:6" ht="15.75" x14ac:dyDescent="0.25">
      <c r="A43" s="1"/>
      <c r="B43" s="1"/>
      <c r="C43" s="1"/>
      <c r="D43" s="1"/>
      <c r="E43" s="135" t="s">
        <v>334</v>
      </c>
      <c r="F43" s="137">
        <v>1515855.63</v>
      </c>
    </row>
    <row r="44" spans="1:6" ht="15.75" x14ac:dyDescent="0.25">
      <c r="A44" s="1"/>
      <c r="B44" s="1"/>
      <c r="C44" s="1"/>
      <c r="D44" s="1"/>
      <c r="E44" s="135" t="s">
        <v>335</v>
      </c>
      <c r="F44" s="137">
        <v>1774939.74</v>
      </c>
    </row>
    <row r="45" spans="1:6" ht="15.75" x14ac:dyDescent="0.25">
      <c r="A45" s="1"/>
      <c r="B45" s="1"/>
      <c r="C45" s="1"/>
      <c r="D45" s="1"/>
      <c r="E45" s="135" t="s">
        <v>336</v>
      </c>
      <c r="F45" s="137">
        <v>125000</v>
      </c>
    </row>
    <row r="46" spans="1:6" ht="15.75" x14ac:dyDescent="0.25">
      <c r="A46" s="1"/>
      <c r="B46" s="1"/>
      <c r="C46" s="1"/>
      <c r="D46" s="1"/>
      <c r="E46" s="1"/>
    </row>
    <row r="47" spans="1:6" ht="15.75" x14ac:dyDescent="0.25">
      <c r="A47" s="1"/>
      <c r="B47" s="1"/>
      <c r="C47" s="1"/>
      <c r="D47" s="1"/>
      <c r="E47" s="1"/>
      <c r="F47" s="136"/>
    </row>
    <row r="48" spans="1:6" ht="15.75" x14ac:dyDescent="0.25">
      <c r="A48" s="1"/>
      <c r="B48" s="1"/>
      <c r="C48" s="1"/>
      <c r="D48" s="1"/>
      <c r="E48" s="1"/>
    </row>
    <row r="49" spans="1:6" ht="15.75" x14ac:dyDescent="0.25">
      <c r="A49" s="1"/>
      <c r="B49" s="1"/>
      <c r="C49" s="1"/>
      <c r="D49" s="1"/>
      <c r="E49" s="1"/>
    </row>
    <row r="50" spans="1:6" ht="15.75" x14ac:dyDescent="0.25">
      <c r="A50" s="1"/>
      <c r="B50" s="1"/>
      <c r="C50" s="1"/>
      <c r="D50" s="1"/>
      <c r="E50" s="1"/>
    </row>
    <row r="51" spans="1:6" ht="15.75" x14ac:dyDescent="0.25">
      <c r="A51" s="1"/>
      <c r="B51" s="1"/>
      <c r="C51" s="1"/>
      <c r="D51" s="1"/>
      <c r="E51" s="1"/>
    </row>
    <row r="52" spans="1:6" x14ac:dyDescent="0.25">
      <c r="A52" s="7"/>
      <c r="B52" s="7"/>
      <c r="C52" s="7"/>
      <c r="D52" s="8"/>
      <c r="E52" s="7"/>
    </row>
    <row r="53" spans="1:6" x14ac:dyDescent="0.25">
      <c r="A53" s="7"/>
      <c r="B53" s="7"/>
      <c r="C53" s="167" t="s">
        <v>5</v>
      </c>
      <c r="D53" s="167"/>
      <c r="E53" s="167"/>
    </row>
    <row r="54" spans="1:6" ht="15.75" thickBot="1" x14ac:dyDescent="0.3">
      <c r="A54" s="7"/>
      <c r="B54" s="7"/>
      <c r="C54" s="7"/>
      <c r="D54" s="8"/>
      <c r="E54" s="7"/>
    </row>
    <row r="55" spans="1:6" x14ac:dyDescent="0.25">
      <c r="A55" s="7"/>
      <c r="B55" s="7"/>
      <c r="C55" s="10" t="s">
        <v>6</v>
      </c>
      <c r="D55" s="11" t="s">
        <v>6</v>
      </c>
      <c r="E55" s="12"/>
      <c r="F55" s="145" t="s">
        <v>7</v>
      </c>
    </row>
    <row r="56" spans="1:6" ht="15.75" thickBot="1" x14ac:dyDescent="0.3">
      <c r="A56" s="7"/>
      <c r="B56" s="7"/>
      <c r="C56" s="13" t="s">
        <v>8</v>
      </c>
      <c r="D56" s="14" t="s">
        <v>8</v>
      </c>
      <c r="E56" s="15" t="s">
        <v>9</v>
      </c>
      <c r="F56" s="146"/>
    </row>
    <row r="57" spans="1:6" x14ac:dyDescent="0.25">
      <c r="A57" s="7"/>
      <c r="B57" s="7"/>
      <c r="C57" s="16"/>
      <c r="D57" s="17"/>
      <c r="E57" s="17"/>
      <c r="F57" s="18"/>
    </row>
    <row r="58" spans="1:6" x14ac:dyDescent="0.25">
      <c r="A58" s="7"/>
      <c r="B58" s="7"/>
      <c r="C58" s="16"/>
      <c r="D58" s="17"/>
      <c r="E58" s="19"/>
      <c r="F58" s="20"/>
    </row>
    <row r="59" spans="1:6" x14ac:dyDescent="0.25">
      <c r="A59" s="7"/>
      <c r="B59" s="7"/>
      <c r="C59" s="21">
        <v>711</v>
      </c>
      <c r="D59" s="17"/>
      <c r="E59" s="22" t="s">
        <v>10</v>
      </c>
      <c r="F59" s="23">
        <f>F60+F63</f>
        <v>2120000</v>
      </c>
    </row>
    <row r="60" spans="1:6" x14ac:dyDescent="0.25">
      <c r="A60" s="7"/>
      <c r="B60" s="7"/>
      <c r="C60" s="168"/>
      <c r="D60" s="24"/>
      <c r="E60" s="25" t="s">
        <v>11</v>
      </c>
      <c r="F60" s="23">
        <f>F61+F62</f>
        <v>1840000</v>
      </c>
    </row>
    <row r="61" spans="1:6" x14ac:dyDescent="0.25">
      <c r="A61" s="7"/>
      <c r="B61" s="7"/>
      <c r="C61" s="153"/>
      <c r="D61" s="26" t="s">
        <v>12</v>
      </c>
      <c r="E61" s="27" t="s">
        <v>13</v>
      </c>
      <c r="F61" s="28">
        <v>1750000</v>
      </c>
    </row>
    <row r="62" spans="1:6" x14ac:dyDescent="0.25">
      <c r="A62" s="7"/>
      <c r="B62" s="7"/>
      <c r="C62" s="153"/>
      <c r="D62" s="26" t="s">
        <v>14</v>
      </c>
      <c r="E62" s="27" t="s">
        <v>15</v>
      </c>
      <c r="F62" s="28">
        <v>90000</v>
      </c>
    </row>
    <row r="63" spans="1:6" x14ac:dyDescent="0.25">
      <c r="A63" s="7"/>
      <c r="B63" s="7"/>
      <c r="C63" s="153"/>
      <c r="D63" s="26"/>
      <c r="E63" s="25" t="s">
        <v>16</v>
      </c>
      <c r="F63" s="23">
        <f>F64+F65</f>
        <v>280000</v>
      </c>
    </row>
    <row r="64" spans="1:6" x14ac:dyDescent="0.25">
      <c r="A64" s="7"/>
      <c r="B64" s="7"/>
      <c r="C64" s="153"/>
      <c r="D64" s="26" t="s">
        <v>17</v>
      </c>
      <c r="E64" s="27" t="s">
        <v>18</v>
      </c>
      <c r="F64" s="28">
        <v>130000</v>
      </c>
    </row>
    <row r="65" spans="1:6" x14ac:dyDescent="0.25">
      <c r="A65" s="7"/>
      <c r="B65" s="7"/>
      <c r="C65" s="169"/>
      <c r="D65" s="26" t="s">
        <v>19</v>
      </c>
      <c r="E65" s="27" t="s">
        <v>20</v>
      </c>
      <c r="F65" s="28">
        <v>150000</v>
      </c>
    </row>
    <row r="66" spans="1:6" x14ac:dyDescent="0.25">
      <c r="A66" s="7"/>
      <c r="B66" s="7"/>
      <c r="C66" s="30">
        <v>713</v>
      </c>
      <c r="D66" s="31"/>
      <c r="E66" s="25" t="s">
        <v>21</v>
      </c>
      <c r="F66" s="23">
        <f>F67+F68</f>
        <v>65000</v>
      </c>
    </row>
    <row r="67" spans="1:6" x14ac:dyDescent="0.25">
      <c r="A67" s="7"/>
      <c r="B67" s="7"/>
      <c r="C67" s="168"/>
      <c r="D67" s="26" t="s">
        <v>22</v>
      </c>
      <c r="E67" s="27" t="s">
        <v>23</v>
      </c>
      <c r="F67" s="28">
        <v>30000</v>
      </c>
    </row>
    <row r="68" spans="1:6" x14ac:dyDescent="0.25">
      <c r="A68" s="7"/>
      <c r="B68" s="7"/>
      <c r="C68" s="169"/>
      <c r="D68" s="26" t="s">
        <v>24</v>
      </c>
      <c r="E68" s="27" t="s">
        <v>25</v>
      </c>
      <c r="F68" s="28">
        <v>35000</v>
      </c>
    </row>
    <row r="69" spans="1:6" x14ac:dyDescent="0.25">
      <c r="A69" s="7"/>
      <c r="B69" s="7"/>
      <c r="C69" s="30">
        <v>714</v>
      </c>
      <c r="D69" s="26"/>
      <c r="E69" s="25" t="s">
        <v>26</v>
      </c>
      <c r="F69" s="23">
        <f>F70+F71+F72+F73</f>
        <v>1850000</v>
      </c>
    </row>
    <row r="70" spans="1:6" x14ac:dyDescent="0.25">
      <c r="A70" s="7"/>
      <c r="B70" s="7"/>
      <c r="C70" s="168"/>
      <c r="D70" s="26" t="s">
        <v>27</v>
      </c>
      <c r="E70" s="32" t="s">
        <v>28</v>
      </c>
      <c r="F70" s="28">
        <v>1550000</v>
      </c>
    </row>
    <row r="71" spans="1:6" x14ac:dyDescent="0.25">
      <c r="A71" s="7"/>
      <c r="B71" s="7"/>
      <c r="C71" s="153"/>
      <c r="D71" s="26" t="s">
        <v>29</v>
      </c>
      <c r="E71" s="27" t="s">
        <v>30</v>
      </c>
      <c r="F71" s="28">
        <v>100000</v>
      </c>
    </row>
    <row r="72" spans="1:6" x14ac:dyDescent="0.25">
      <c r="A72" s="7"/>
      <c r="B72" s="7"/>
      <c r="C72" s="153"/>
      <c r="D72" s="26" t="s">
        <v>31</v>
      </c>
      <c r="E72" s="27" t="s">
        <v>32</v>
      </c>
      <c r="F72" s="28">
        <v>110000</v>
      </c>
    </row>
    <row r="73" spans="1:6" x14ac:dyDescent="0.25">
      <c r="A73" s="7"/>
      <c r="B73" s="7"/>
      <c r="C73" s="153"/>
      <c r="D73" s="26" t="s">
        <v>33</v>
      </c>
      <c r="E73" s="27" t="s">
        <v>34</v>
      </c>
      <c r="F73" s="28">
        <v>90000</v>
      </c>
    </row>
    <row r="74" spans="1:6" x14ac:dyDescent="0.25">
      <c r="A74" s="7"/>
      <c r="B74" s="7"/>
      <c r="C74" s="30">
        <v>715</v>
      </c>
      <c r="D74" s="26"/>
      <c r="E74" s="25" t="s">
        <v>35</v>
      </c>
      <c r="F74" s="23">
        <f>F75+F76+F77</f>
        <v>80000</v>
      </c>
    </row>
    <row r="75" spans="1:6" x14ac:dyDescent="0.25">
      <c r="A75" s="7"/>
      <c r="B75" s="7"/>
      <c r="C75" s="152"/>
      <c r="D75" s="26" t="s">
        <v>36</v>
      </c>
      <c r="E75" s="27" t="s">
        <v>37</v>
      </c>
      <c r="F75" s="28">
        <v>30000</v>
      </c>
    </row>
    <row r="76" spans="1:6" x14ac:dyDescent="0.25">
      <c r="A76" s="7"/>
      <c r="B76" s="7"/>
      <c r="C76" s="153"/>
      <c r="D76" s="33" t="s">
        <v>38</v>
      </c>
      <c r="E76" s="32" t="s">
        <v>39</v>
      </c>
      <c r="F76" s="28">
        <v>30000</v>
      </c>
    </row>
    <row r="77" spans="1:6" x14ac:dyDescent="0.25">
      <c r="A77" s="7"/>
      <c r="B77" s="7"/>
      <c r="C77" s="169"/>
      <c r="D77" s="26" t="s">
        <v>40</v>
      </c>
      <c r="E77" s="27" t="s">
        <v>35</v>
      </c>
      <c r="F77" s="28">
        <v>20000</v>
      </c>
    </row>
    <row r="78" spans="1:6" x14ac:dyDescent="0.25">
      <c r="A78" s="7"/>
      <c r="B78" s="7"/>
      <c r="C78" s="30">
        <v>721</v>
      </c>
      <c r="D78" s="26"/>
      <c r="E78" s="25" t="s">
        <v>41</v>
      </c>
      <c r="F78" s="23">
        <f>F79</f>
        <v>1500000</v>
      </c>
    </row>
    <row r="79" spans="1:6" x14ac:dyDescent="0.25">
      <c r="A79" s="7"/>
      <c r="B79" s="7"/>
      <c r="C79" s="30"/>
      <c r="D79" s="26" t="s">
        <v>42</v>
      </c>
      <c r="E79" s="27" t="s">
        <v>43</v>
      </c>
      <c r="F79" s="28">
        <v>1500000</v>
      </c>
    </row>
    <row r="80" spans="1:6" x14ac:dyDescent="0.25">
      <c r="A80" s="7"/>
      <c r="B80" s="7"/>
      <c r="C80" s="30">
        <v>732</v>
      </c>
      <c r="D80" s="26"/>
      <c r="E80" s="25" t="s">
        <v>44</v>
      </c>
      <c r="F80" s="23">
        <f>F81</f>
        <v>0</v>
      </c>
    </row>
    <row r="81" spans="1:6" x14ac:dyDescent="0.25">
      <c r="A81" s="7"/>
      <c r="B81" s="7"/>
      <c r="C81" s="30"/>
      <c r="D81" s="26" t="s">
        <v>45</v>
      </c>
      <c r="E81" s="27" t="s">
        <v>46</v>
      </c>
      <c r="F81" s="28">
        <v>0</v>
      </c>
    </row>
    <row r="82" spans="1:6" x14ac:dyDescent="0.25">
      <c r="A82" s="7"/>
      <c r="B82" s="7"/>
      <c r="C82" s="30">
        <v>742</v>
      </c>
      <c r="D82" s="26"/>
      <c r="E82" s="25" t="s">
        <v>47</v>
      </c>
      <c r="F82" s="23">
        <f>F83+F84</f>
        <v>4000000</v>
      </c>
    </row>
    <row r="83" spans="1:6" x14ac:dyDescent="0.25">
      <c r="A83" s="7"/>
      <c r="B83" s="7"/>
      <c r="C83" s="168"/>
      <c r="D83" s="26" t="s">
        <v>48</v>
      </c>
      <c r="E83" s="27" t="s">
        <v>49</v>
      </c>
      <c r="F83" s="28">
        <v>200000</v>
      </c>
    </row>
    <row r="84" spans="1:6" x14ac:dyDescent="0.25">
      <c r="A84" s="7"/>
      <c r="B84" s="7"/>
      <c r="C84" s="169"/>
      <c r="D84" s="26" t="s">
        <v>50</v>
      </c>
      <c r="E84" s="27" t="s">
        <v>51</v>
      </c>
      <c r="F84" s="28">
        <v>3800000</v>
      </c>
    </row>
    <row r="85" spans="1:6" x14ac:dyDescent="0.25">
      <c r="A85" s="7"/>
      <c r="B85" s="7"/>
      <c r="C85" s="34">
        <v>751</v>
      </c>
      <c r="D85" s="26"/>
      <c r="E85" s="25" t="s">
        <v>52</v>
      </c>
      <c r="F85" s="23">
        <f>F86</f>
        <v>200000</v>
      </c>
    </row>
    <row r="86" spans="1:6" x14ac:dyDescent="0.25">
      <c r="A86" s="7"/>
      <c r="B86" s="7"/>
      <c r="C86" s="29"/>
      <c r="D86" s="26" t="s">
        <v>53</v>
      </c>
      <c r="E86" s="27" t="s">
        <v>52</v>
      </c>
      <c r="F86" s="28">
        <v>200000</v>
      </c>
    </row>
    <row r="87" spans="1:6" ht="15.75" thickBot="1" x14ac:dyDescent="0.3">
      <c r="A87" s="7"/>
      <c r="B87" s="7"/>
      <c r="C87" s="35"/>
      <c r="D87" s="36"/>
      <c r="E87" s="37" t="s">
        <v>54</v>
      </c>
      <c r="F87" s="38">
        <f>F59+F66+F69+F74+F78+F82+F85+F80</f>
        <v>9815000</v>
      </c>
    </row>
    <row r="88" spans="1:6" x14ac:dyDescent="0.25">
      <c r="A88" s="7"/>
      <c r="B88" s="7"/>
      <c r="C88" s="7"/>
      <c r="D88" s="132"/>
      <c r="E88" s="59"/>
      <c r="F88" s="107"/>
    </row>
    <row r="89" spans="1:6" x14ac:dyDescent="0.25">
      <c r="A89" s="7"/>
      <c r="B89" s="7"/>
      <c r="C89" s="7"/>
      <c r="D89" s="132"/>
      <c r="E89" s="59"/>
      <c r="F89" s="107"/>
    </row>
    <row r="90" spans="1:6" x14ac:dyDescent="0.25">
      <c r="A90" s="7"/>
      <c r="B90" s="7"/>
      <c r="C90" s="7"/>
      <c r="D90" s="132"/>
      <c r="E90" s="59"/>
      <c r="F90" s="107"/>
    </row>
    <row r="91" spans="1:6" x14ac:dyDescent="0.25">
      <c r="A91" s="7"/>
      <c r="B91" s="7"/>
      <c r="C91" s="7"/>
      <c r="D91" s="132"/>
      <c r="E91" s="59"/>
      <c r="F91" s="107"/>
    </row>
    <row r="92" spans="1:6" x14ac:dyDescent="0.25">
      <c r="A92" s="7"/>
      <c r="B92" s="7"/>
      <c r="C92" s="7"/>
      <c r="D92" s="132"/>
      <c r="E92" s="59"/>
      <c r="F92" s="107"/>
    </row>
    <row r="93" spans="1:6" x14ac:dyDescent="0.25">
      <c r="A93" s="7"/>
      <c r="B93" s="7"/>
      <c r="C93" s="7"/>
      <c r="D93" s="8"/>
      <c r="E93" s="7"/>
    </row>
    <row r="94" spans="1:6" x14ac:dyDescent="0.25">
      <c r="A94" s="7"/>
      <c r="B94" s="7"/>
      <c r="C94" s="7"/>
      <c r="D94" s="8"/>
      <c r="E94" s="7"/>
    </row>
    <row r="95" spans="1:6" x14ac:dyDescent="0.25">
      <c r="A95" s="7"/>
      <c r="B95" s="7"/>
      <c r="C95" s="7"/>
      <c r="D95" s="8"/>
      <c r="E95" s="7"/>
    </row>
    <row r="96" spans="1:6" x14ac:dyDescent="0.25">
      <c r="A96" s="7"/>
      <c r="B96" s="7"/>
      <c r="C96" s="7"/>
      <c r="D96" s="8"/>
      <c r="E96" s="7"/>
    </row>
    <row r="97" spans="1:6" x14ac:dyDescent="0.25">
      <c r="A97" s="7"/>
      <c r="B97" s="7"/>
      <c r="C97" s="7"/>
      <c r="D97" s="132"/>
      <c r="E97" s="59"/>
      <c r="F97" s="107"/>
    </row>
    <row r="98" spans="1:6" x14ac:dyDescent="0.25">
      <c r="A98" s="7"/>
      <c r="B98" s="7"/>
      <c r="C98" s="7"/>
      <c r="D98" s="132"/>
      <c r="E98" s="59"/>
      <c r="F98" s="107"/>
    </row>
    <row r="99" spans="1:6" x14ac:dyDescent="0.25">
      <c r="A99" s="7"/>
      <c r="B99" s="7"/>
      <c r="C99" s="7"/>
      <c r="D99" s="132"/>
      <c r="E99" s="59"/>
      <c r="F99" s="107"/>
    </row>
    <row r="100" spans="1:6" x14ac:dyDescent="0.25">
      <c r="A100" s="7"/>
      <c r="B100" s="7"/>
      <c r="C100" s="7"/>
      <c r="D100" s="132"/>
      <c r="E100" s="59"/>
      <c r="F100" s="107"/>
    </row>
    <row r="101" spans="1:6" x14ac:dyDescent="0.25">
      <c r="A101" s="7"/>
      <c r="B101" s="7"/>
      <c r="C101" s="7"/>
      <c r="D101" s="132"/>
      <c r="E101" s="59"/>
      <c r="F101" s="107"/>
    </row>
    <row r="102" spans="1:6" x14ac:dyDescent="0.25">
      <c r="A102" s="7"/>
      <c r="B102" s="7"/>
      <c r="C102" s="7"/>
      <c r="D102" s="8"/>
      <c r="E102" s="7"/>
    </row>
    <row r="103" spans="1:6" x14ac:dyDescent="0.25">
      <c r="A103" s="7"/>
      <c r="B103" s="7"/>
      <c r="C103" s="7"/>
      <c r="D103" s="8"/>
      <c r="E103" s="7"/>
    </row>
    <row r="104" spans="1:6" x14ac:dyDescent="0.25">
      <c r="A104" s="7"/>
      <c r="B104" s="7"/>
      <c r="C104" s="167" t="s">
        <v>55</v>
      </c>
      <c r="D104" s="167"/>
      <c r="E104" s="167"/>
    </row>
    <row r="105" spans="1:6" x14ac:dyDescent="0.25">
      <c r="A105" s="7"/>
      <c r="B105" s="7"/>
      <c r="C105" s="9"/>
      <c r="D105" s="9"/>
      <c r="E105" s="9"/>
    </row>
    <row r="106" spans="1:6" ht="15.75" thickBot="1" x14ac:dyDescent="0.3">
      <c r="A106" s="7"/>
      <c r="B106" s="7"/>
      <c r="C106" s="9"/>
      <c r="D106" s="9"/>
      <c r="E106" s="9"/>
    </row>
    <row r="107" spans="1:6" x14ac:dyDescent="0.25">
      <c r="A107" s="7"/>
      <c r="B107" s="8"/>
      <c r="C107" s="39" t="s">
        <v>6</v>
      </c>
      <c r="D107" s="40" t="s">
        <v>6</v>
      </c>
      <c r="E107" s="41" t="s">
        <v>9</v>
      </c>
      <c r="F107" s="145" t="s">
        <v>7</v>
      </c>
    </row>
    <row r="108" spans="1:6" ht="15.75" thickBot="1" x14ac:dyDescent="0.3">
      <c r="A108" s="7"/>
      <c r="B108" s="8"/>
      <c r="C108" s="42" t="s">
        <v>8</v>
      </c>
      <c r="D108" s="43" t="s">
        <v>8</v>
      </c>
      <c r="E108" s="44"/>
      <c r="F108" s="146"/>
    </row>
    <row r="109" spans="1:6" x14ac:dyDescent="0.25">
      <c r="A109" s="7"/>
      <c r="B109" s="45"/>
      <c r="C109" s="16"/>
      <c r="D109" s="17"/>
      <c r="E109" s="46"/>
      <c r="F109" s="47"/>
    </row>
    <row r="110" spans="1:6" x14ac:dyDescent="0.25">
      <c r="A110" s="7"/>
      <c r="B110" s="48"/>
      <c r="C110" s="30">
        <v>411</v>
      </c>
      <c r="D110" s="26"/>
      <c r="E110" s="49" t="s">
        <v>56</v>
      </c>
      <c r="F110" s="50">
        <f>F111+F112+F113+F114+F115</f>
        <v>2761125</v>
      </c>
    </row>
    <row r="111" spans="1:6" x14ac:dyDescent="0.25">
      <c r="A111" s="7"/>
      <c r="B111" s="7"/>
      <c r="C111" s="152"/>
      <c r="D111" s="26" t="s">
        <v>57</v>
      </c>
      <c r="E111" s="27" t="s">
        <v>58</v>
      </c>
      <c r="F111" s="51">
        <f>F272+F316+F366+F392+F421+F524+F576+F630+F682+F732+F785+F833+F858+F888+F473</f>
        <v>2037925</v>
      </c>
    </row>
    <row r="112" spans="1:6" x14ac:dyDescent="0.25">
      <c r="A112" s="7"/>
      <c r="B112" s="7"/>
      <c r="C112" s="153"/>
      <c r="D112" s="26" t="s">
        <v>59</v>
      </c>
      <c r="E112" s="27" t="s">
        <v>60</v>
      </c>
      <c r="F112" s="51">
        <f>F273+F317+F367+F393+F422+F525+F577+F631+F683+F733+F786+F834+F859+F889+F474</f>
        <v>107500</v>
      </c>
    </row>
    <row r="113" spans="1:6" x14ac:dyDescent="0.25">
      <c r="A113" s="7"/>
      <c r="B113" s="7"/>
      <c r="C113" s="153"/>
      <c r="D113" s="26" t="s">
        <v>61</v>
      </c>
      <c r="E113" s="27" t="s">
        <v>62</v>
      </c>
      <c r="F113" s="51">
        <f>F274+F318+F368+F394+F423+F526+F578+F632+F684+F734+F787+F835+F860+F890+F475</f>
        <v>394800</v>
      </c>
    </row>
    <row r="114" spans="1:6" x14ac:dyDescent="0.25">
      <c r="A114" s="7"/>
      <c r="B114" s="7"/>
      <c r="C114" s="153"/>
      <c r="D114" s="26" t="s">
        <v>63</v>
      </c>
      <c r="E114" s="27" t="s">
        <v>64</v>
      </c>
      <c r="F114" s="51">
        <f>F275+F319+F369+F395+F424+F527+F579+F633+F685+F735+F788+F836+F861+F891+F476</f>
        <v>208900</v>
      </c>
    </row>
    <row r="115" spans="1:6" x14ac:dyDescent="0.25">
      <c r="A115" s="7"/>
      <c r="B115" s="7"/>
      <c r="C115" s="169"/>
      <c r="D115" s="26" t="s">
        <v>65</v>
      </c>
      <c r="E115" s="27" t="s">
        <v>66</v>
      </c>
      <c r="F115" s="51">
        <f>F276+F320+F370+F396+F425+F528+F580+F634+F686+F736+F789+F837+F862+F892+F477</f>
        <v>12000</v>
      </c>
    </row>
    <row r="116" spans="1:6" x14ac:dyDescent="0.25">
      <c r="A116" s="7"/>
      <c r="B116" s="7"/>
      <c r="C116" s="30">
        <v>412</v>
      </c>
      <c r="D116" s="26"/>
      <c r="E116" s="49" t="s">
        <v>67</v>
      </c>
      <c r="F116" s="50">
        <f>F117</f>
        <v>85000</v>
      </c>
    </row>
    <row r="117" spans="1:6" x14ac:dyDescent="0.25">
      <c r="A117" s="7"/>
      <c r="B117" s="7"/>
      <c r="C117" s="52"/>
      <c r="D117" s="26" t="s">
        <v>68</v>
      </c>
      <c r="E117" s="27" t="s">
        <v>69</v>
      </c>
      <c r="F117" s="51">
        <f>F322</f>
        <v>85000</v>
      </c>
    </row>
    <row r="118" spans="1:6" x14ac:dyDescent="0.25">
      <c r="A118" s="7"/>
      <c r="B118" s="7"/>
      <c r="C118" s="30">
        <v>413</v>
      </c>
      <c r="D118" s="26"/>
      <c r="E118" s="49" t="s">
        <v>70</v>
      </c>
      <c r="F118" s="50">
        <f>F119+F121+F122+F120</f>
        <v>189160</v>
      </c>
    </row>
    <row r="119" spans="1:6" x14ac:dyDescent="0.25">
      <c r="A119" s="7"/>
      <c r="B119" s="7"/>
      <c r="C119" s="152"/>
      <c r="D119" s="26" t="s">
        <v>71</v>
      </c>
      <c r="E119" s="27" t="s">
        <v>72</v>
      </c>
      <c r="F119" s="53">
        <f>F278+F324+F372+F398+F427+F428+F530+F582+F636+F688+F738+F791+F839+F864+F894+F479+F792</f>
        <v>28060</v>
      </c>
    </row>
    <row r="120" spans="1:6" x14ac:dyDescent="0.25">
      <c r="A120" s="7"/>
      <c r="B120" s="7"/>
      <c r="C120" s="153"/>
      <c r="D120" s="26" t="s">
        <v>73</v>
      </c>
      <c r="E120" s="27" t="s">
        <v>74</v>
      </c>
      <c r="F120" s="53">
        <f>F279</f>
        <v>2500</v>
      </c>
    </row>
    <row r="121" spans="1:6" x14ac:dyDescent="0.25">
      <c r="A121" s="7"/>
      <c r="B121" s="7"/>
      <c r="C121" s="153"/>
      <c r="D121" s="26" t="s">
        <v>75</v>
      </c>
      <c r="E121" s="27" t="s">
        <v>76</v>
      </c>
      <c r="F121" s="51">
        <f>F531+F583+F793</f>
        <v>128600</v>
      </c>
    </row>
    <row r="122" spans="1:6" x14ac:dyDescent="0.25">
      <c r="A122" s="7"/>
      <c r="B122" s="7"/>
      <c r="C122" s="169"/>
      <c r="D122" s="26" t="s">
        <v>77</v>
      </c>
      <c r="E122" s="27" t="s">
        <v>78</v>
      </c>
      <c r="F122" s="51">
        <f>F280+F325+F373+F399+F429+F532+F584+F637+F689+F739+F794+F840+F865+F895+F480</f>
        <v>30000</v>
      </c>
    </row>
    <row r="123" spans="1:6" x14ac:dyDescent="0.25">
      <c r="A123" s="7"/>
      <c r="B123" s="7"/>
      <c r="C123" s="30">
        <v>414</v>
      </c>
      <c r="D123" s="26"/>
      <c r="E123" s="49" t="s">
        <v>79</v>
      </c>
      <c r="F123" s="50">
        <f>F124+F125+F126+F127+F131+F130+F128+F129</f>
        <v>188900</v>
      </c>
    </row>
    <row r="124" spans="1:6" x14ac:dyDescent="0.25">
      <c r="A124" s="7"/>
      <c r="B124" s="7"/>
      <c r="C124" s="152"/>
      <c r="D124" s="26" t="s">
        <v>80</v>
      </c>
      <c r="E124" s="27" t="s">
        <v>81</v>
      </c>
      <c r="F124" s="51">
        <f>F282+F327+F375+F401+F431+F534+F586+F639+F691+F741+F796+F842+F867+F897+F482</f>
        <v>16800</v>
      </c>
    </row>
    <row r="125" spans="1:6" x14ac:dyDescent="0.25">
      <c r="A125" s="7"/>
      <c r="B125" s="7"/>
      <c r="C125" s="153"/>
      <c r="D125" s="26" t="s">
        <v>82</v>
      </c>
      <c r="E125" s="27" t="s">
        <v>83</v>
      </c>
      <c r="F125" s="51">
        <f>F283+F328+F376+F402+F432+F535+F587+F640+F692+F742+F797+F843+F868+F898+F483+F329+F330+F331</f>
        <v>25500</v>
      </c>
    </row>
    <row r="126" spans="1:6" x14ac:dyDescent="0.25">
      <c r="A126" s="7"/>
      <c r="B126" s="7"/>
      <c r="C126" s="153"/>
      <c r="D126" s="26" t="s">
        <v>84</v>
      </c>
      <c r="E126" s="27" t="s">
        <v>85</v>
      </c>
      <c r="F126" s="51">
        <f>F284+F332+F377+F403+F433+F434+F536+F588+F641+F693+F743+F798+F844+F869+F899+F900+F484</f>
        <v>23500</v>
      </c>
    </row>
    <row r="127" spans="1:6" x14ac:dyDescent="0.25">
      <c r="A127" s="7"/>
      <c r="B127" s="7"/>
      <c r="C127" s="153"/>
      <c r="D127" s="26" t="s">
        <v>86</v>
      </c>
      <c r="E127" s="27" t="s">
        <v>87</v>
      </c>
      <c r="F127" s="51">
        <f>F537</f>
        <v>9000</v>
      </c>
    </row>
    <row r="128" spans="1:6" x14ac:dyDescent="0.25">
      <c r="A128" s="7"/>
      <c r="B128" s="7"/>
      <c r="C128" s="153"/>
      <c r="D128" s="26" t="s">
        <v>88</v>
      </c>
      <c r="E128" s="54" t="s">
        <v>89</v>
      </c>
      <c r="F128" s="51">
        <f>F694</f>
        <v>3000</v>
      </c>
    </row>
    <row r="129" spans="1:6" x14ac:dyDescent="0.25">
      <c r="A129" s="7"/>
      <c r="B129" s="7"/>
      <c r="C129" s="153"/>
      <c r="D129" s="26" t="s">
        <v>90</v>
      </c>
      <c r="E129" s="27" t="s">
        <v>197</v>
      </c>
      <c r="F129" s="51">
        <f>F538+F285+F485</f>
        <v>90000</v>
      </c>
    </row>
    <row r="130" spans="1:6" x14ac:dyDescent="0.25">
      <c r="A130" s="7"/>
      <c r="B130" s="7"/>
      <c r="C130" s="153"/>
      <c r="D130" s="26" t="s">
        <v>92</v>
      </c>
      <c r="E130" s="27" t="s">
        <v>93</v>
      </c>
      <c r="F130" s="51">
        <f>F286</f>
        <v>2000</v>
      </c>
    </row>
    <row r="131" spans="1:6" x14ac:dyDescent="0.25">
      <c r="A131" s="7"/>
      <c r="B131" s="7"/>
      <c r="C131" s="169"/>
      <c r="D131" s="26" t="s">
        <v>94</v>
      </c>
      <c r="E131" s="27" t="s">
        <v>95</v>
      </c>
      <c r="F131" s="51">
        <f>F540+F287+F333+F539+F334+F695+F696</f>
        <v>19100</v>
      </c>
    </row>
    <row r="132" spans="1:6" x14ac:dyDescent="0.25">
      <c r="A132" s="7"/>
      <c r="B132" s="7"/>
      <c r="C132" s="30">
        <v>415</v>
      </c>
      <c r="D132" s="26"/>
      <c r="E132" s="49" t="s">
        <v>96</v>
      </c>
      <c r="F132" s="50">
        <f>F133+F134</f>
        <v>110800</v>
      </c>
    </row>
    <row r="133" spans="1:6" x14ac:dyDescent="0.25">
      <c r="A133" s="7"/>
      <c r="B133" s="7"/>
      <c r="C133" s="152"/>
      <c r="D133" s="26" t="s">
        <v>97</v>
      </c>
      <c r="E133" s="27" t="s">
        <v>98</v>
      </c>
      <c r="F133" s="51">
        <f>F871</f>
        <v>90000</v>
      </c>
    </row>
    <row r="134" spans="1:6" x14ac:dyDescent="0.25">
      <c r="A134" s="7"/>
      <c r="B134" s="7"/>
      <c r="C134" s="169"/>
      <c r="D134" s="26" t="s">
        <v>99</v>
      </c>
      <c r="E134" s="27" t="s">
        <v>100</v>
      </c>
      <c r="F134" s="51">
        <f>F289+F290+F337+F745+F800+F846+F872+F336+F379+F405+F436+F590+F487+F542+F643+F698+F746+F801+F873+F902</f>
        <v>20800</v>
      </c>
    </row>
    <row r="135" spans="1:6" x14ac:dyDescent="0.25">
      <c r="A135" s="7"/>
      <c r="B135" s="7"/>
      <c r="C135" s="30">
        <v>416</v>
      </c>
      <c r="D135" s="26"/>
      <c r="E135" s="49" t="s">
        <v>101</v>
      </c>
      <c r="F135" s="50">
        <f>F136</f>
        <v>84000</v>
      </c>
    </row>
    <row r="136" spans="1:6" x14ac:dyDescent="0.25">
      <c r="A136" s="7"/>
      <c r="B136" s="7"/>
      <c r="C136" s="52"/>
      <c r="D136" s="26" t="s">
        <v>102</v>
      </c>
      <c r="E136" s="27" t="s">
        <v>103</v>
      </c>
      <c r="F136" s="51">
        <f>F544</f>
        <v>84000</v>
      </c>
    </row>
    <row r="137" spans="1:6" x14ac:dyDescent="0.25">
      <c r="A137" s="7"/>
      <c r="B137" s="7"/>
      <c r="C137" s="30">
        <v>418</v>
      </c>
      <c r="D137" s="26"/>
      <c r="E137" s="49" t="s">
        <v>104</v>
      </c>
      <c r="F137" s="50">
        <f>F138</f>
        <v>100000</v>
      </c>
    </row>
    <row r="138" spans="1:6" x14ac:dyDescent="0.25">
      <c r="A138" s="7"/>
      <c r="B138" s="7"/>
      <c r="C138" s="52"/>
      <c r="D138" s="26" t="s">
        <v>105</v>
      </c>
      <c r="E138" s="27" t="s">
        <v>106</v>
      </c>
      <c r="F138" s="51">
        <f>F645</f>
        <v>100000</v>
      </c>
    </row>
    <row r="139" spans="1:6" x14ac:dyDescent="0.25">
      <c r="A139" s="7"/>
      <c r="B139" s="7"/>
      <c r="C139" s="30">
        <v>419</v>
      </c>
      <c r="D139" s="26"/>
      <c r="E139" s="49" t="s">
        <v>107</v>
      </c>
      <c r="F139" s="50">
        <f>F142+F143+F140+F141</f>
        <v>114800</v>
      </c>
    </row>
    <row r="140" spans="1:6" x14ac:dyDescent="0.25">
      <c r="A140" s="7"/>
      <c r="B140" s="7"/>
      <c r="C140" s="168"/>
      <c r="D140" s="26" t="s">
        <v>108</v>
      </c>
      <c r="E140" s="27" t="s">
        <v>109</v>
      </c>
      <c r="F140" s="51">
        <f>F700</f>
        <v>2000</v>
      </c>
    </row>
    <row r="141" spans="1:6" x14ac:dyDescent="0.25">
      <c r="A141" s="7"/>
      <c r="B141" s="7"/>
      <c r="C141" s="172"/>
      <c r="D141" s="26" t="s">
        <v>110</v>
      </c>
      <c r="E141" s="27" t="s">
        <v>332</v>
      </c>
      <c r="F141" s="51">
        <f>F546</f>
        <v>7000</v>
      </c>
    </row>
    <row r="142" spans="1:6" x14ac:dyDescent="0.25">
      <c r="A142" s="7"/>
      <c r="B142" s="7"/>
      <c r="C142" s="153"/>
      <c r="D142" s="26" t="s">
        <v>111</v>
      </c>
      <c r="E142" s="27" t="s">
        <v>112</v>
      </c>
      <c r="F142" s="51">
        <f>F547+F803</f>
        <v>8300</v>
      </c>
    </row>
    <row r="143" spans="1:6" x14ac:dyDescent="0.25">
      <c r="A143" s="7"/>
      <c r="B143" s="7"/>
      <c r="C143" s="169"/>
      <c r="D143" s="26" t="s">
        <v>113</v>
      </c>
      <c r="E143" s="27" t="s">
        <v>107</v>
      </c>
      <c r="F143" s="51">
        <f>F292+F592+F339+F293+F340+F407+F438+F489+F490+F548+F593+F647+F701+F748+F804+F848+F875+F594+F595+F904+F381</f>
        <v>97500</v>
      </c>
    </row>
    <row r="144" spans="1:6" x14ac:dyDescent="0.25">
      <c r="A144" s="7"/>
      <c r="B144" s="55"/>
      <c r="C144" s="30">
        <v>421</v>
      </c>
      <c r="D144" s="26"/>
      <c r="E144" s="49" t="s">
        <v>114</v>
      </c>
      <c r="F144" s="50">
        <f>F145</f>
        <v>1000</v>
      </c>
    </row>
    <row r="145" spans="1:6" x14ac:dyDescent="0.25">
      <c r="A145" s="7"/>
      <c r="B145" s="55"/>
      <c r="C145" s="52"/>
      <c r="D145" s="26" t="s">
        <v>115</v>
      </c>
      <c r="E145" s="27" t="s">
        <v>116</v>
      </c>
      <c r="F145" s="51">
        <f>F440</f>
        <v>1000</v>
      </c>
    </row>
    <row r="146" spans="1:6" x14ac:dyDescent="0.25">
      <c r="A146" s="7"/>
      <c r="B146" s="55"/>
      <c r="C146" s="30">
        <v>422</v>
      </c>
      <c r="D146" s="56"/>
      <c r="E146" s="49" t="s">
        <v>118</v>
      </c>
      <c r="F146" s="50">
        <f>F147</f>
        <v>10000</v>
      </c>
    </row>
    <row r="147" spans="1:6" x14ac:dyDescent="0.25">
      <c r="A147" s="7"/>
      <c r="B147" s="55"/>
      <c r="C147" s="52"/>
      <c r="D147" s="26" t="s">
        <v>119</v>
      </c>
      <c r="E147" s="27" t="s">
        <v>120</v>
      </c>
      <c r="F147" s="51">
        <f>F550</f>
        <v>10000</v>
      </c>
    </row>
    <row r="148" spans="1:6" x14ac:dyDescent="0.25">
      <c r="A148" s="7"/>
      <c r="B148" s="55"/>
      <c r="C148" s="30">
        <v>431</v>
      </c>
      <c r="D148" s="26"/>
      <c r="E148" s="49" t="s">
        <v>121</v>
      </c>
      <c r="F148" s="50">
        <f>F149+F150+F151+F152+F153+F154</f>
        <v>2399419.63</v>
      </c>
    </row>
    <row r="149" spans="1:6" x14ac:dyDescent="0.25">
      <c r="A149" s="7"/>
      <c r="B149" s="7"/>
      <c r="C149" s="152"/>
      <c r="D149" s="26" t="s">
        <v>122</v>
      </c>
      <c r="E149" s="27" t="s">
        <v>123</v>
      </c>
      <c r="F149" s="51">
        <f>F295+F552+F553+F554+F555+F556+F557+F558+F560+F559+F492+F493+F494</f>
        <v>1863000</v>
      </c>
    </row>
    <row r="150" spans="1:6" x14ac:dyDescent="0.25">
      <c r="A150" s="7"/>
      <c r="B150" s="7"/>
      <c r="C150" s="153"/>
      <c r="D150" s="26" t="s">
        <v>124</v>
      </c>
      <c r="E150" s="27" t="s">
        <v>125</v>
      </c>
      <c r="F150" s="51">
        <f>F495</f>
        <v>15000</v>
      </c>
    </row>
    <row r="151" spans="1:6" x14ac:dyDescent="0.25">
      <c r="A151" s="7"/>
      <c r="B151" s="7"/>
      <c r="C151" s="153"/>
      <c r="D151" s="26" t="s">
        <v>126</v>
      </c>
      <c r="E151" s="27" t="s">
        <v>127</v>
      </c>
      <c r="F151" s="51">
        <f>F296+F342+F343+F496+F344+F345+F703</f>
        <v>143419.63</v>
      </c>
    </row>
    <row r="152" spans="1:6" x14ac:dyDescent="0.25">
      <c r="A152" s="7"/>
      <c r="B152" s="7"/>
      <c r="C152" s="153"/>
      <c r="D152" s="26" t="s">
        <v>128</v>
      </c>
      <c r="E152" s="27" t="s">
        <v>129</v>
      </c>
      <c r="F152" s="51">
        <f>F297</f>
        <v>95000</v>
      </c>
    </row>
    <row r="153" spans="1:6" x14ac:dyDescent="0.25">
      <c r="A153" s="7"/>
      <c r="B153" s="7"/>
      <c r="C153" s="153"/>
      <c r="D153" s="26" t="s">
        <v>130</v>
      </c>
      <c r="E153" s="27" t="s">
        <v>131</v>
      </c>
      <c r="F153" s="51">
        <f>F298+F299+F497+F498</f>
        <v>44000</v>
      </c>
    </row>
    <row r="154" spans="1:6" x14ac:dyDescent="0.25">
      <c r="A154" s="7"/>
      <c r="B154" s="7"/>
      <c r="C154" s="169"/>
      <c r="D154" s="26" t="s">
        <v>132</v>
      </c>
      <c r="E154" s="27" t="s">
        <v>133</v>
      </c>
      <c r="F154" s="51">
        <f>F442+F443+F500+F499</f>
        <v>239000</v>
      </c>
    </row>
    <row r="155" spans="1:6" x14ac:dyDescent="0.25">
      <c r="A155" s="7"/>
      <c r="B155" s="7"/>
      <c r="C155" s="30">
        <v>432</v>
      </c>
      <c r="D155" s="26"/>
      <c r="E155" s="49" t="s">
        <v>134</v>
      </c>
      <c r="F155" s="50">
        <f>F156</f>
        <v>355000</v>
      </c>
    </row>
    <row r="156" spans="1:6" x14ac:dyDescent="0.25">
      <c r="A156" s="7"/>
      <c r="B156" s="7"/>
      <c r="C156" s="52"/>
      <c r="D156" s="26" t="s">
        <v>135</v>
      </c>
      <c r="E156" s="27" t="s">
        <v>136</v>
      </c>
      <c r="F156" s="51">
        <f>F597+F598</f>
        <v>355000</v>
      </c>
    </row>
    <row r="157" spans="1:6" x14ac:dyDescent="0.25">
      <c r="A157" s="7"/>
      <c r="B157" s="55"/>
      <c r="C157" s="30">
        <v>441</v>
      </c>
      <c r="D157" s="26"/>
      <c r="E157" s="49" t="s">
        <v>137</v>
      </c>
      <c r="F157" s="50">
        <f>F159+F160+F161+F158</f>
        <v>1515855.63</v>
      </c>
    </row>
    <row r="158" spans="1:6" x14ac:dyDescent="0.25">
      <c r="A158" s="7"/>
      <c r="B158" s="55"/>
      <c r="C158" s="168"/>
      <c r="D158" s="26" t="s">
        <v>138</v>
      </c>
      <c r="E158" s="27" t="s">
        <v>139</v>
      </c>
      <c r="F158" s="51">
        <f>F943</f>
        <v>30000</v>
      </c>
    </row>
    <row r="159" spans="1:6" x14ac:dyDescent="0.25">
      <c r="A159" s="7"/>
      <c r="B159" s="7"/>
      <c r="C159" s="153"/>
      <c r="D159" s="26" t="s">
        <v>140</v>
      </c>
      <c r="E159" s="27" t="s">
        <v>141</v>
      </c>
      <c r="F159" s="51">
        <f>F945+F946</f>
        <v>1330855.6299999999</v>
      </c>
    </row>
    <row r="160" spans="1:6" x14ac:dyDescent="0.25">
      <c r="A160" s="7"/>
      <c r="B160" s="7"/>
      <c r="C160" s="153"/>
      <c r="D160" s="26" t="s">
        <v>142</v>
      </c>
      <c r="E160" s="27" t="s">
        <v>143</v>
      </c>
      <c r="F160" s="51">
        <f>F949</f>
        <v>115000</v>
      </c>
    </row>
    <row r="161" spans="1:6" x14ac:dyDescent="0.25">
      <c r="A161" s="7"/>
      <c r="B161" s="7"/>
      <c r="C161" s="169"/>
      <c r="D161" s="26" t="s">
        <v>144</v>
      </c>
      <c r="E161" s="54" t="s">
        <v>145</v>
      </c>
      <c r="F161" s="51">
        <f>F948</f>
        <v>40000</v>
      </c>
    </row>
    <row r="162" spans="1:6" x14ac:dyDescent="0.25">
      <c r="A162" s="7"/>
      <c r="B162" s="55"/>
      <c r="C162" s="30">
        <v>461</v>
      </c>
      <c r="D162" s="56"/>
      <c r="E162" s="49" t="s">
        <v>146</v>
      </c>
      <c r="F162" s="50">
        <f>F163</f>
        <v>623000</v>
      </c>
    </row>
    <row r="163" spans="1:6" x14ac:dyDescent="0.25">
      <c r="A163" s="7"/>
      <c r="B163" s="7"/>
      <c r="C163" s="52"/>
      <c r="D163" s="26" t="s">
        <v>147</v>
      </c>
      <c r="E163" s="27" t="s">
        <v>148</v>
      </c>
      <c r="F163" s="51">
        <f>F562</f>
        <v>623000</v>
      </c>
    </row>
    <row r="164" spans="1:6" x14ac:dyDescent="0.25">
      <c r="A164" s="7"/>
      <c r="B164" s="7"/>
      <c r="C164" s="30">
        <v>463</v>
      </c>
      <c r="D164" s="26"/>
      <c r="E164" s="49" t="s">
        <v>149</v>
      </c>
      <c r="F164" s="50">
        <f>F165+F166</f>
        <v>1151939.74</v>
      </c>
    </row>
    <row r="165" spans="1:6" x14ac:dyDescent="0.25">
      <c r="A165" s="7"/>
      <c r="B165" s="7"/>
      <c r="C165" s="152"/>
      <c r="D165" s="26" t="s">
        <v>150</v>
      </c>
      <c r="E165" s="27" t="s">
        <v>149</v>
      </c>
      <c r="F165" s="51">
        <f>F301+F347+F383+F409+F445+F564+F600+F649+F705+F750+F806+F850+F877+F906+F502+F706+F707</f>
        <v>1101939.74</v>
      </c>
    </row>
    <row r="166" spans="1:6" x14ac:dyDescent="0.25">
      <c r="A166" s="7"/>
      <c r="B166" s="7"/>
      <c r="C166" s="169"/>
      <c r="D166" s="26" t="s">
        <v>151</v>
      </c>
      <c r="E166" s="27" t="s">
        <v>152</v>
      </c>
      <c r="F166" s="51">
        <f>F708</f>
        <v>50000</v>
      </c>
    </row>
    <row r="167" spans="1:6" x14ac:dyDescent="0.25">
      <c r="A167" s="7"/>
      <c r="B167" s="7"/>
      <c r="C167" s="21">
        <v>471</v>
      </c>
      <c r="D167" s="26"/>
      <c r="E167" s="49" t="s">
        <v>153</v>
      </c>
      <c r="F167" s="50">
        <f>F168</f>
        <v>105000</v>
      </c>
    </row>
    <row r="168" spans="1:6" x14ac:dyDescent="0.25">
      <c r="A168" s="7"/>
      <c r="B168" s="7"/>
      <c r="C168" s="21"/>
      <c r="D168" s="26" t="s">
        <v>154</v>
      </c>
      <c r="E168" s="27" t="s">
        <v>153</v>
      </c>
      <c r="F168" s="51">
        <f>F303</f>
        <v>105000</v>
      </c>
    </row>
    <row r="169" spans="1:6" x14ac:dyDescent="0.25">
      <c r="A169" s="7"/>
      <c r="B169" s="7"/>
      <c r="C169" s="21">
        <v>472</v>
      </c>
      <c r="D169" s="26"/>
      <c r="E169" s="49" t="s">
        <v>155</v>
      </c>
      <c r="F169" s="50">
        <f>F170</f>
        <v>20000</v>
      </c>
    </row>
    <row r="170" spans="1:6" x14ac:dyDescent="0.25">
      <c r="A170" s="7"/>
      <c r="B170" s="7"/>
      <c r="C170" s="21"/>
      <c r="D170" s="26" t="s">
        <v>156</v>
      </c>
      <c r="E170" s="27" t="s">
        <v>155</v>
      </c>
      <c r="F170" s="51">
        <f>F305</f>
        <v>20000</v>
      </c>
    </row>
    <row r="171" spans="1:6" ht="15.75" thickBot="1" x14ac:dyDescent="0.3">
      <c r="A171" s="7"/>
      <c r="B171" s="7"/>
      <c r="C171" s="35"/>
      <c r="D171" s="57"/>
      <c r="E171" s="37" t="s">
        <v>157</v>
      </c>
      <c r="F171" s="58">
        <f>F110+F116+F118+F123+F132+F135+F139+F144+F146+F148++F155+F157+F162+F164+F167+F169+F137</f>
        <v>9815000</v>
      </c>
    </row>
    <row r="172" spans="1:6" x14ac:dyDescent="0.25">
      <c r="A172" s="7"/>
      <c r="B172" s="7"/>
      <c r="C172" s="7"/>
      <c r="D172" s="8"/>
      <c r="E172" s="59"/>
    </row>
    <row r="173" spans="1:6" x14ac:dyDescent="0.25">
      <c r="A173" s="7"/>
      <c r="B173" s="7"/>
      <c r="C173" s="7"/>
      <c r="D173" s="8"/>
      <c r="E173" s="59"/>
    </row>
    <row r="174" spans="1:6" x14ac:dyDescent="0.25">
      <c r="A174" s="7"/>
      <c r="B174" s="7"/>
      <c r="C174" s="7"/>
      <c r="D174" s="8"/>
      <c r="E174" s="59"/>
    </row>
    <row r="175" spans="1:6" x14ac:dyDescent="0.25">
      <c r="A175" s="7"/>
      <c r="B175" s="7"/>
      <c r="C175" s="7"/>
      <c r="D175" s="8"/>
      <c r="E175" s="59"/>
    </row>
    <row r="176" spans="1:6" x14ac:dyDescent="0.25">
      <c r="A176" s="7"/>
      <c r="B176" s="7"/>
      <c r="C176" s="7"/>
      <c r="D176" s="8"/>
      <c r="E176" s="59"/>
    </row>
    <row r="177" spans="1:5" x14ac:dyDescent="0.25">
      <c r="A177" s="7"/>
      <c r="B177" s="7"/>
      <c r="C177" s="7"/>
      <c r="D177" s="8"/>
      <c r="E177" s="59"/>
    </row>
    <row r="178" spans="1:5" x14ac:dyDescent="0.25">
      <c r="A178" s="7"/>
      <c r="B178" s="7"/>
      <c r="C178" s="7"/>
      <c r="D178" s="8"/>
      <c r="E178" s="59"/>
    </row>
    <row r="179" spans="1:5" x14ac:dyDescent="0.25">
      <c r="A179" s="7"/>
      <c r="B179" s="7"/>
      <c r="C179" s="7"/>
      <c r="D179" s="8"/>
      <c r="E179" s="59"/>
    </row>
    <row r="180" spans="1:5" x14ac:dyDescent="0.25">
      <c r="A180" s="7"/>
      <c r="B180" s="7"/>
      <c r="C180" s="7"/>
      <c r="D180" s="8"/>
      <c r="E180" s="59"/>
    </row>
    <row r="181" spans="1:5" x14ac:dyDescent="0.25">
      <c r="A181" s="7"/>
      <c r="B181" s="7"/>
      <c r="C181" s="7"/>
      <c r="D181" s="8"/>
      <c r="E181" s="59"/>
    </row>
    <row r="182" spans="1:5" x14ac:dyDescent="0.25">
      <c r="A182" s="7"/>
      <c r="B182" s="7"/>
      <c r="C182" s="7"/>
      <c r="D182" s="8"/>
      <c r="E182" s="59"/>
    </row>
    <row r="183" spans="1:5" x14ac:dyDescent="0.25">
      <c r="A183" s="7"/>
      <c r="B183" s="7"/>
      <c r="C183" s="7"/>
      <c r="D183" s="8"/>
      <c r="E183" s="59"/>
    </row>
    <row r="184" spans="1:5" x14ac:dyDescent="0.25">
      <c r="A184" s="7"/>
      <c r="B184" s="7"/>
      <c r="C184" s="7"/>
      <c r="D184" s="8"/>
      <c r="E184" s="59"/>
    </row>
    <row r="185" spans="1:5" x14ac:dyDescent="0.25">
      <c r="A185" s="7"/>
      <c r="B185" s="7"/>
      <c r="C185" s="7"/>
      <c r="D185" s="8"/>
      <c r="E185" s="59"/>
    </row>
    <row r="186" spans="1:5" x14ac:dyDescent="0.25">
      <c r="A186" s="7"/>
      <c r="B186" s="7"/>
      <c r="C186" s="7"/>
      <c r="D186" s="8"/>
      <c r="E186" s="59"/>
    </row>
    <row r="187" spans="1:5" x14ac:dyDescent="0.25">
      <c r="A187" s="7"/>
      <c r="B187" s="7"/>
      <c r="C187" s="7"/>
      <c r="D187" s="8"/>
      <c r="E187" s="59"/>
    </row>
    <row r="188" spans="1:5" x14ac:dyDescent="0.25">
      <c r="A188" s="7"/>
      <c r="B188" s="7"/>
      <c r="C188" s="7"/>
      <c r="D188" s="8"/>
      <c r="E188" s="59"/>
    </row>
    <row r="189" spans="1:5" x14ac:dyDescent="0.25">
      <c r="A189" s="7"/>
      <c r="B189" s="7"/>
      <c r="C189" s="7"/>
      <c r="D189" s="8"/>
      <c r="E189" s="59"/>
    </row>
    <row r="190" spans="1:5" x14ac:dyDescent="0.25">
      <c r="A190" s="7"/>
      <c r="B190" s="7"/>
      <c r="C190" s="7"/>
      <c r="D190" s="8"/>
      <c r="E190" s="59"/>
    </row>
    <row r="191" spans="1:5" x14ac:dyDescent="0.25">
      <c r="A191" s="7"/>
      <c r="B191" s="7"/>
      <c r="C191" s="7"/>
      <c r="D191" s="8"/>
      <c r="E191" s="59"/>
    </row>
    <row r="192" spans="1:5" x14ac:dyDescent="0.25">
      <c r="A192" s="7"/>
      <c r="B192" s="7"/>
      <c r="C192" s="7"/>
      <c r="D192" s="8"/>
      <c r="E192" s="59"/>
    </row>
    <row r="193" spans="1:5" x14ac:dyDescent="0.25">
      <c r="A193" s="7"/>
      <c r="B193" s="7"/>
      <c r="C193" s="7"/>
      <c r="D193" s="8"/>
      <c r="E193" s="59"/>
    </row>
    <row r="194" spans="1:5" x14ac:dyDescent="0.25">
      <c r="A194" s="7"/>
      <c r="B194" s="7"/>
      <c r="C194" s="7"/>
      <c r="D194" s="8"/>
      <c r="E194" s="59"/>
    </row>
    <row r="195" spans="1:5" x14ac:dyDescent="0.25">
      <c r="A195" s="7"/>
      <c r="B195" s="7"/>
      <c r="C195" s="7"/>
      <c r="D195" s="8"/>
      <c r="E195" s="59"/>
    </row>
    <row r="196" spans="1:5" x14ac:dyDescent="0.25">
      <c r="A196" s="7"/>
      <c r="B196" s="7"/>
      <c r="C196" s="7"/>
      <c r="D196" s="8"/>
      <c r="E196" s="59"/>
    </row>
    <row r="197" spans="1:5" x14ac:dyDescent="0.25">
      <c r="A197" s="7"/>
      <c r="B197" s="7"/>
      <c r="C197" s="7"/>
      <c r="D197" s="8"/>
      <c r="E197" s="59"/>
    </row>
    <row r="198" spans="1:5" x14ac:dyDescent="0.25">
      <c r="A198" s="7"/>
      <c r="B198" s="7"/>
      <c r="C198" s="7"/>
      <c r="D198" s="8"/>
      <c r="E198" s="59"/>
    </row>
    <row r="199" spans="1:5" x14ac:dyDescent="0.25">
      <c r="A199" s="7"/>
      <c r="B199" s="7"/>
      <c r="C199" s="7"/>
      <c r="D199" s="8"/>
      <c r="E199" s="59"/>
    </row>
    <row r="200" spans="1:5" x14ac:dyDescent="0.25">
      <c r="A200" s="7"/>
      <c r="B200" s="7"/>
      <c r="C200" s="7"/>
      <c r="D200" s="8"/>
      <c r="E200" s="59"/>
    </row>
    <row r="201" spans="1:5" x14ac:dyDescent="0.25">
      <c r="A201" s="7"/>
      <c r="B201" s="7"/>
      <c r="C201" s="7"/>
      <c r="D201" s="8"/>
      <c r="E201" s="59"/>
    </row>
    <row r="202" spans="1:5" x14ac:dyDescent="0.25">
      <c r="A202" s="7"/>
      <c r="B202" s="7"/>
      <c r="C202" s="7"/>
      <c r="D202" s="8"/>
      <c r="E202" s="59"/>
    </row>
    <row r="203" spans="1:5" x14ac:dyDescent="0.25">
      <c r="A203" s="7"/>
      <c r="B203" s="7"/>
      <c r="C203" s="7"/>
      <c r="D203" s="8"/>
      <c r="E203" s="59"/>
    </row>
    <row r="204" spans="1:5" x14ac:dyDescent="0.25">
      <c r="A204" s="7"/>
      <c r="B204" s="7"/>
      <c r="C204" s="7"/>
      <c r="D204" s="8"/>
      <c r="E204" s="59"/>
    </row>
    <row r="205" spans="1:5" x14ac:dyDescent="0.25">
      <c r="A205" s="7"/>
      <c r="B205" s="7"/>
      <c r="C205" s="7"/>
      <c r="D205" s="8"/>
      <c r="E205" s="59"/>
    </row>
    <row r="206" spans="1:5" x14ac:dyDescent="0.25">
      <c r="A206" s="7"/>
      <c r="B206" s="7"/>
      <c r="C206" s="7"/>
      <c r="D206" s="8"/>
      <c r="E206" s="59"/>
    </row>
    <row r="207" spans="1:5" ht="15.75" x14ac:dyDescent="0.25">
      <c r="A207" s="7"/>
      <c r="B207" s="7"/>
      <c r="C207" s="7"/>
      <c r="D207" s="8"/>
      <c r="E207" s="60" t="s">
        <v>344</v>
      </c>
    </row>
    <row r="208" spans="1:5" ht="15.75" x14ac:dyDescent="0.25">
      <c r="A208" s="7"/>
      <c r="B208" s="7"/>
      <c r="C208" s="7"/>
      <c r="D208" s="8"/>
      <c r="E208" s="60"/>
    </row>
    <row r="209" spans="1:5" x14ac:dyDescent="0.25">
      <c r="A209" s="7"/>
      <c r="B209" s="7"/>
      <c r="C209" s="7"/>
      <c r="D209" s="8"/>
      <c r="E209" s="59"/>
    </row>
    <row r="210" spans="1:5" ht="15.75" x14ac:dyDescent="0.25">
      <c r="A210" s="7"/>
      <c r="C210" s="61" t="s">
        <v>159</v>
      </c>
      <c r="D210" s="8"/>
      <c r="E210" s="59"/>
    </row>
    <row r="211" spans="1:5" ht="15.75" x14ac:dyDescent="0.25">
      <c r="A211" s="7"/>
      <c r="C211" s="61" t="s">
        <v>160</v>
      </c>
      <c r="D211" s="8"/>
      <c r="E211" s="59"/>
    </row>
    <row r="212" spans="1:5" ht="15.75" x14ac:dyDescent="0.25">
      <c r="A212" s="7"/>
      <c r="C212" s="61" t="s">
        <v>161</v>
      </c>
      <c r="D212" s="8"/>
      <c r="E212" s="59"/>
    </row>
    <row r="213" spans="1:5" ht="15.75" x14ac:dyDescent="0.25">
      <c r="A213" s="7"/>
      <c r="B213" s="61"/>
      <c r="C213" s="7"/>
      <c r="D213" s="8"/>
      <c r="E213" s="59"/>
    </row>
    <row r="214" spans="1:5" ht="15.75" x14ac:dyDescent="0.25">
      <c r="A214" s="7"/>
      <c r="B214" s="61"/>
      <c r="C214" s="7"/>
      <c r="D214" s="8"/>
      <c r="E214" s="59"/>
    </row>
    <row r="215" spans="1:5" x14ac:dyDescent="0.25">
      <c r="A215" s="7"/>
      <c r="B215" s="7"/>
      <c r="C215" s="7"/>
      <c r="D215" s="8"/>
      <c r="E215" s="59"/>
    </row>
    <row r="216" spans="1:5" ht="15.75" x14ac:dyDescent="0.25">
      <c r="A216" s="7"/>
      <c r="B216" s="7"/>
      <c r="C216" s="7"/>
      <c r="D216" s="8"/>
      <c r="E216" s="60" t="s">
        <v>158</v>
      </c>
    </row>
    <row r="217" spans="1:5" ht="15.75" x14ac:dyDescent="0.25">
      <c r="A217" s="7"/>
      <c r="B217" s="7"/>
      <c r="C217" s="7"/>
      <c r="D217" s="8"/>
      <c r="E217" s="60"/>
    </row>
    <row r="218" spans="1:5" x14ac:dyDescent="0.25">
      <c r="A218" s="7"/>
      <c r="B218" s="7"/>
      <c r="C218" s="7"/>
      <c r="D218" s="8"/>
      <c r="E218" s="59"/>
    </row>
    <row r="219" spans="1:5" ht="15.75" x14ac:dyDescent="0.25">
      <c r="A219" s="7"/>
      <c r="C219" s="61" t="s">
        <v>163</v>
      </c>
      <c r="D219" s="8"/>
      <c r="E219" s="59"/>
    </row>
    <row r="220" spans="1:5" ht="15.75" x14ac:dyDescent="0.25">
      <c r="A220" s="7"/>
      <c r="C220" s="61" t="s">
        <v>164</v>
      </c>
      <c r="D220" s="8"/>
      <c r="E220" s="59"/>
    </row>
    <row r="221" spans="1:5" ht="15.75" x14ac:dyDescent="0.25">
      <c r="A221" s="7"/>
      <c r="C221" s="61" t="s">
        <v>165</v>
      </c>
      <c r="D221" s="8"/>
      <c r="E221" s="59"/>
    </row>
    <row r="222" spans="1:5" ht="15.75" x14ac:dyDescent="0.25">
      <c r="A222" s="7"/>
      <c r="C222" s="61" t="s">
        <v>166</v>
      </c>
      <c r="D222" s="8"/>
      <c r="E222" s="59"/>
    </row>
    <row r="223" spans="1:5" ht="15.75" x14ac:dyDescent="0.25">
      <c r="A223" s="7"/>
      <c r="B223" s="61"/>
      <c r="C223" s="7"/>
      <c r="D223" s="8"/>
      <c r="E223" s="59"/>
    </row>
    <row r="224" spans="1:5" x14ac:dyDescent="0.25">
      <c r="A224" s="7"/>
      <c r="B224" s="7"/>
      <c r="C224" s="7"/>
      <c r="D224" s="8"/>
      <c r="E224" s="59"/>
    </row>
    <row r="225" spans="1:5" ht="15.75" x14ac:dyDescent="0.25">
      <c r="A225" s="7"/>
      <c r="B225" s="7"/>
      <c r="C225" s="7"/>
      <c r="D225" s="8"/>
      <c r="E225" s="60" t="s">
        <v>162</v>
      </c>
    </row>
    <row r="226" spans="1:5" ht="15.75" x14ac:dyDescent="0.25">
      <c r="A226" s="7"/>
      <c r="B226" s="7"/>
      <c r="C226" s="7"/>
      <c r="D226" s="8"/>
      <c r="E226" s="60"/>
    </row>
    <row r="227" spans="1:5" x14ac:dyDescent="0.25">
      <c r="A227" s="7"/>
      <c r="B227" s="7"/>
      <c r="C227" s="7"/>
      <c r="D227" s="8"/>
      <c r="E227" s="59"/>
    </row>
    <row r="228" spans="1:5" ht="15.75" x14ac:dyDescent="0.25">
      <c r="A228" s="7"/>
      <c r="C228" s="61" t="s">
        <v>168</v>
      </c>
      <c r="D228" s="8"/>
      <c r="E228" s="59"/>
    </row>
    <row r="229" spans="1:5" ht="15.75" x14ac:dyDescent="0.25">
      <c r="A229" s="7"/>
      <c r="C229" s="61" t="s">
        <v>169</v>
      </c>
      <c r="D229" s="8"/>
      <c r="E229" s="59"/>
    </row>
    <row r="230" spans="1:5" ht="15.75" x14ac:dyDescent="0.25">
      <c r="A230" s="7"/>
      <c r="C230" s="61" t="s">
        <v>170</v>
      </c>
      <c r="D230" s="8"/>
      <c r="E230" s="59"/>
    </row>
    <row r="231" spans="1:5" ht="15.75" x14ac:dyDescent="0.25">
      <c r="A231" s="7"/>
      <c r="C231" s="61" t="s">
        <v>171</v>
      </c>
      <c r="D231" s="8"/>
      <c r="E231" s="59"/>
    </row>
    <row r="232" spans="1:5" ht="15.75" x14ac:dyDescent="0.25">
      <c r="A232" s="7"/>
      <c r="C232" s="61" t="s">
        <v>172</v>
      </c>
      <c r="D232" s="8"/>
      <c r="E232" s="59"/>
    </row>
    <row r="233" spans="1:5" ht="15.75" x14ac:dyDescent="0.25">
      <c r="A233" s="7"/>
      <c r="C233" s="61" t="s">
        <v>173</v>
      </c>
      <c r="D233" s="8"/>
      <c r="E233" s="59"/>
    </row>
    <row r="234" spans="1:5" ht="15.75" x14ac:dyDescent="0.25">
      <c r="A234" s="7"/>
      <c r="C234" s="61" t="s">
        <v>174</v>
      </c>
      <c r="D234" s="8"/>
      <c r="E234" s="59"/>
    </row>
    <row r="235" spans="1:5" ht="15.75" x14ac:dyDescent="0.25">
      <c r="A235" s="7"/>
      <c r="B235" s="61"/>
      <c r="C235" s="7"/>
      <c r="D235" s="8"/>
      <c r="E235" s="59"/>
    </row>
    <row r="236" spans="1:5" x14ac:dyDescent="0.25">
      <c r="A236" s="7"/>
      <c r="B236" s="7"/>
      <c r="C236" s="7"/>
      <c r="D236" s="8"/>
      <c r="E236" s="59"/>
    </row>
    <row r="237" spans="1:5" ht="15.75" x14ac:dyDescent="0.25">
      <c r="A237" s="7"/>
      <c r="B237" s="7"/>
      <c r="C237" s="7"/>
      <c r="D237" s="8"/>
      <c r="E237" s="60" t="s">
        <v>167</v>
      </c>
    </row>
    <row r="238" spans="1:5" ht="15.75" x14ac:dyDescent="0.25">
      <c r="A238" s="7"/>
      <c r="B238" s="7"/>
      <c r="C238" s="7"/>
      <c r="D238" s="8"/>
      <c r="E238" s="60"/>
    </row>
    <row r="239" spans="1:5" x14ac:dyDescent="0.25">
      <c r="A239" s="7"/>
      <c r="B239" s="7"/>
      <c r="C239" s="7"/>
      <c r="D239" s="8"/>
      <c r="E239" s="59"/>
    </row>
    <row r="240" spans="1:5" ht="15.75" x14ac:dyDescent="0.25">
      <c r="A240" s="7"/>
      <c r="C240" s="61" t="s">
        <v>176</v>
      </c>
      <c r="D240" s="8"/>
      <c r="E240" s="59"/>
    </row>
    <row r="241" spans="1:5" ht="15.75" x14ac:dyDescent="0.25">
      <c r="A241" s="7"/>
      <c r="C241" s="61" t="s">
        <v>177</v>
      </c>
      <c r="D241" s="8"/>
      <c r="E241" s="59"/>
    </row>
    <row r="242" spans="1:5" ht="15.75" x14ac:dyDescent="0.25">
      <c r="A242" s="7"/>
      <c r="C242" s="61" t="s">
        <v>178</v>
      </c>
      <c r="D242" s="8"/>
      <c r="E242" s="59"/>
    </row>
    <row r="243" spans="1:5" ht="15.75" x14ac:dyDescent="0.25">
      <c r="A243" s="7"/>
      <c r="C243" s="61" t="s">
        <v>179</v>
      </c>
      <c r="D243" s="8"/>
      <c r="E243" s="59"/>
    </row>
    <row r="244" spans="1:5" ht="15.75" x14ac:dyDescent="0.25">
      <c r="A244" s="7"/>
      <c r="B244" s="61"/>
      <c r="C244" s="7"/>
      <c r="D244" s="8"/>
      <c r="E244" s="59"/>
    </row>
    <row r="245" spans="1:5" ht="15.75" x14ac:dyDescent="0.25">
      <c r="A245" s="7"/>
      <c r="B245" s="61"/>
      <c r="C245" s="7"/>
      <c r="D245" s="8"/>
      <c r="E245" s="59"/>
    </row>
    <row r="246" spans="1:5" x14ac:dyDescent="0.25">
      <c r="A246" s="7"/>
      <c r="B246" s="7"/>
      <c r="C246" s="7"/>
      <c r="D246" s="8"/>
      <c r="E246" s="59"/>
    </row>
    <row r="247" spans="1:5" ht="15.75" x14ac:dyDescent="0.25">
      <c r="A247" s="7"/>
      <c r="B247" s="7"/>
      <c r="C247" s="7"/>
      <c r="D247" s="8"/>
      <c r="E247" s="60" t="s">
        <v>175</v>
      </c>
    </row>
    <row r="248" spans="1:5" ht="15.75" x14ac:dyDescent="0.25">
      <c r="A248" s="7"/>
      <c r="B248" s="7"/>
      <c r="C248" s="7"/>
      <c r="D248" s="8"/>
      <c r="E248" s="60"/>
    </row>
    <row r="249" spans="1:5" x14ac:dyDescent="0.25">
      <c r="A249" s="7"/>
      <c r="B249" s="7"/>
      <c r="C249" s="7"/>
      <c r="D249" s="8"/>
      <c r="E249" s="59"/>
    </row>
    <row r="250" spans="1:5" ht="15.75" x14ac:dyDescent="0.25">
      <c r="A250" s="7"/>
      <c r="C250" s="61" t="s">
        <v>181</v>
      </c>
      <c r="D250" s="8"/>
      <c r="E250" s="59"/>
    </row>
    <row r="251" spans="1:5" ht="15.75" x14ac:dyDescent="0.25">
      <c r="A251" s="7"/>
      <c r="C251" s="61" t="s">
        <v>182</v>
      </c>
      <c r="D251" s="8"/>
      <c r="E251" s="59"/>
    </row>
    <row r="252" spans="1:5" ht="15.75" x14ac:dyDescent="0.25">
      <c r="A252" s="7"/>
      <c r="C252" s="61" t="s">
        <v>183</v>
      </c>
      <c r="D252" s="8"/>
      <c r="E252" s="59"/>
    </row>
    <row r="253" spans="1:5" ht="15.75" x14ac:dyDescent="0.25">
      <c r="A253" s="7"/>
      <c r="C253" s="61" t="s">
        <v>184</v>
      </c>
      <c r="D253" s="8"/>
      <c r="E253" s="59"/>
    </row>
    <row r="254" spans="1:5" ht="15.75" x14ac:dyDescent="0.25">
      <c r="A254" s="7"/>
      <c r="C254" s="61" t="s">
        <v>185</v>
      </c>
      <c r="D254" s="8"/>
      <c r="E254" s="59"/>
    </row>
    <row r="255" spans="1:5" ht="15.75" x14ac:dyDescent="0.25">
      <c r="A255" s="7"/>
      <c r="B255" s="61"/>
      <c r="C255" s="7"/>
      <c r="D255" s="8"/>
      <c r="E255" s="59"/>
    </row>
    <row r="256" spans="1:5" ht="15.75" x14ac:dyDescent="0.25">
      <c r="A256" s="61"/>
      <c r="C256" s="61" t="s">
        <v>186</v>
      </c>
      <c r="D256" s="60"/>
      <c r="E256" s="62"/>
    </row>
    <row r="257" spans="1:6" x14ac:dyDescent="0.25">
      <c r="A257" s="7"/>
      <c r="B257" s="7"/>
      <c r="C257" s="7"/>
      <c r="D257" s="8"/>
      <c r="E257" s="59"/>
    </row>
    <row r="258" spans="1:6" ht="15.75" x14ac:dyDescent="0.25">
      <c r="A258" s="7"/>
      <c r="B258" s="7"/>
      <c r="C258" s="7"/>
      <c r="D258" s="8"/>
      <c r="E258" s="60" t="s">
        <v>180</v>
      </c>
    </row>
    <row r="259" spans="1:6" ht="15.75" x14ac:dyDescent="0.25">
      <c r="A259" s="7"/>
      <c r="B259" s="7"/>
      <c r="C259" s="7"/>
      <c r="D259" s="8"/>
      <c r="E259" s="60"/>
    </row>
    <row r="260" spans="1:6" ht="15.75" x14ac:dyDescent="0.25">
      <c r="A260" s="7"/>
      <c r="C260" s="61" t="s">
        <v>338</v>
      </c>
      <c r="D260" s="8"/>
      <c r="E260" s="62"/>
    </row>
    <row r="261" spans="1:6" ht="15.75" x14ac:dyDescent="0.25">
      <c r="A261" s="7"/>
      <c r="C261" s="61" t="s">
        <v>188</v>
      </c>
      <c r="D261" s="8"/>
      <c r="E261" s="62"/>
    </row>
    <row r="262" spans="1:6" ht="15.75" x14ac:dyDescent="0.25">
      <c r="A262" s="7"/>
      <c r="B262" s="61"/>
      <c r="C262" s="7"/>
      <c r="D262" s="8"/>
      <c r="E262" s="62"/>
    </row>
    <row r="263" spans="1:6" ht="15.75" x14ac:dyDescent="0.25">
      <c r="A263" s="7"/>
      <c r="B263" s="7"/>
      <c r="C263" s="7"/>
      <c r="D263" s="8"/>
      <c r="E263" s="62" t="s">
        <v>189</v>
      </c>
    </row>
    <row r="264" spans="1:6" ht="15.75" x14ac:dyDescent="0.25">
      <c r="A264" s="7"/>
      <c r="B264" s="7"/>
      <c r="C264" s="7"/>
      <c r="D264" s="8"/>
      <c r="E264" s="62"/>
    </row>
    <row r="265" spans="1:6" ht="15.75" x14ac:dyDescent="0.25">
      <c r="A265" s="7"/>
      <c r="B265" s="150" t="s">
        <v>190</v>
      </c>
      <c r="C265" s="150"/>
      <c r="D265" s="150"/>
      <c r="E265" s="150"/>
    </row>
    <row r="266" spans="1:6" ht="19.5" thickBot="1" x14ac:dyDescent="0.35">
      <c r="A266" s="7"/>
      <c r="B266" s="7"/>
      <c r="C266" s="7"/>
      <c r="D266" s="64"/>
      <c r="E266" s="7"/>
    </row>
    <row r="267" spans="1:6" x14ac:dyDescent="0.25">
      <c r="A267" s="39" t="s">
        <v>191</v>
      </c>
      <c r="B267" s="39" t="s">
        <v>192</v>
      </c>
      <c r="C267" s="65" t="s">
        <v>6</v>
      </c>
      <c r="D267" s="66" t="s">
        <v>6</v>
      </c>
      <c r="E267" s="41" t="s">
        <v>9</v>
      </c>
      <c r="F267" s="145" t="s">
        <v>7</v>
      </c>
    </row>
    <row r="268" spans="1:6" ht="15.75" thickBot="1" x14ac:dyDescent="0.3">
      <c r="A268" s="42" t="s">
        <v>8</v>
      </c>
      <c r="B268" s="42" t="s">
        <v>8</v>
      </c>
      <c r="C268" s="67" t="s">
        <v>8</v>
      </c>
      <c r="D268" s="68" t="s">
        <v>8</v>
      </c>
      <c r="E268" s="44"/>
      <c r="F268" s="146"/>
    </row>
    <row r="269" spans="1:6" x14ac:dyDescent="0.25">
      <c r="A269" s="16"/>
      <c r="B269" s="17"/>
      <c r="C269" s="17"/>
      <c r="D269" s="17"/>
      <c r="E269" s="17"/>
      <c r="F269" s="47"/>
    </row>
    <row r="270" spans="1:6" x14ac:dyDescent="0.25">
      <c r="A270" s="69" t="s">
        <v>193</v>
      </c>
      <c r="B270" s="17"/>
      <c r="C270" s="70"/>
      <c r="D270" s="17"/>
      <c r="E270" s="54"/>
      <c r="F270" s="71"/>
    </row>
    <row r="271" spans="1:6" x14ac:dyDescent="0.25">
      <c r="A271" s="152"/>
      <c r="B271" s="26"/>
      <c r="C271" s="49">
        <v>411</v>
      </c>
      <c r="D271" s="26"/>
      <c r="E271" s="49" t="s">
        <v>56</v>
      </c>
      <c r="F271" s="50">
        <f>F272+F273+F274+F275+F276</f>
        <v>303431</v>
      </c>
    </row>
    <row r="272" spans="1:6" x14ac:dyDescent="0.25">
      <c r="A272" s="153"/>
      <c r="B272" s="72" t="s">
        <v>194</v>
      </c>
      <c r="C272" s="155"/>
      <c r="D272" s="26" t="s">
        <v>57</v>
      </c>
      <c r="E272" s="27" t="s">
        <v>58</v>
      </c>
      <c r="F272" s="51">
        <v>227631</v>
      </c>
    </row>
    <row r="273" spans="1:6" x14ac:dyDescent="0.25">
      <c r="A273" s="153"/>
      <c r="B273" s="72" t="s">
        <v>194</v>
      </c>
      <c r="C273" s="156"/>
      <c r="D273" s="26" t="s">
        <v>59</v>
      </c>
      <c r="E273" s="27" t="s">
        <v>60</v>
      </c>
      <c r="F273" s="51">
        <v>12100</v>
      </c>
    </row>
    <row r="274" spans="1:6" x14ac:dyDescent="0.25">
      <c r="A274" s="153"/>
      <c r="B274" s="72" t="s">
        <v>194</v>
      </c>
      <c r="C274" s="156"/>
      <c r="D274" s="26" t="s">
        <v>61</v>
      </c>
      <c r="E274" s="27" t="s">
        <v>62</v>
      </c>
      <c r="F274" s="51">
        <v>43400</v>
      </c>
    </row>
    <row r="275" spans="1:6" x14ac:dyDescent="0.25">
      <c r="A275" s="153"/>
      <c r="B275" s="72" t="s">
        <v>194</v>
      </c>
      <c r="C275" s="156"/>
      <c r="D275" s="26" t="s">
        <v>63</v>
      </c>
      <c r="E275" s="27" t="s">
        <v>64</v>
      </c>
      <c r="F275" s="51">
        <v>18900</v>
      </c>
    </row>
    <row r="276" spans="1:6" x14ac:dyDescent="0.25">
      <c r="A276" s="153"/>
      <c r="B276" s="72" t="s">
        <v>194</v>
      </c>
      <c r="C276" s="157"/>
      <c r="D276" s="26" t="s">
        <v>65</v>
      </c>
      <c r="E276" s="27" t="s">
        <v>66</v>
      </c>
      <c r="F276" s="51">
        <v>1400</v>
      </c>
    </row>
    <row r="277" spans="1:6" x14ac:dyDescent="0.25">
      <c r="A277" s="153"/>
      <c r="B277" s="72"/>
      <c r="C277" s="49">
        <v>413</v>
      </c>
      <c r="D277" s="26"/>
      <c r="E277" s="49" t="s">
        <v>70</v>
      </c>
      <c r="F277" s="50">
        <f>F278+F280+F279</f>
        <v>10500</v>
      </c>
    </row>
    <row r="278" spans="1:6" x14ac:dyDescent="0.25">
      <c r="A278" s="153"/>
      <c r="B278" s="72" t="s">
        <v>194</v>
      </c>
      <c r="C278" s="155"/>
      <c r="D278" s="26" t="s">
        <v>71</v>
      </c>
      <c r="E278" s="27" t="s">
        <v>72</v>
      </c>
      <c r="F278" s="51">
        <v>3000</v>
      </c>
    </row>
    <row r="279" spans="1:6" x14ac:dyDescent="0.25">
      <c r="A279" s="153"/>
      <c r="B279" s="72" t="s">
        <v>194</v>
      </c>
      <c r="C279" s="156"/>
      <c r="D279" s="26" t="s">
        <v>73</v>
      </c>
      <c r="E279" s="27" t="s">
        <v>74</v>
      </c>
      <c r="F279" s="51">
        <v>2500</v>
      </c>
    </row>
    <row r="280" spans="1:6" x14ac:dyDescent="0.25">
      <c r="A280" s="153"/>
      <c r="B280" s="72" t="s">
        <v>194</v>
      </c>
      <c r="C280" s="157"/>
      <c r="D280" s="26" t="s">
        <v>77</v>
      </c>
      <c r="E280" s="27" t="s">
        <v>195</v>
      </c>
      <c r="F280" s="51">
        <v>5000</v>
      </c>
    </row>
    <row r="281" spans="1:6" x14ac:dyDescent="0.25">
      <c r="A281" s="153"/>
      <c r="B281" s="72"/>
      <c r="C281" s="49">
        <v>414</v>
      </c>
      <c r="D281" s="26"/>
      <c r="E281" s="49" t="s">
        <v>79</v>
      </c>
      <c r="F281" s="50">
        <f>F282+F283+F284+F286+F287+F285</f>
        <v>52500</v>
      </c>
    </row>
    <row r="282" spans="1:6" x14ac:dyDescent="0.25">
      <c r="A282" s="153"/>
      <c r="B282" s="72" t="s">
        <v>194</v>
      </c>
      <c r="C282" s="155"/>
      <c r="D282" s="26" t="s">
        <v>80</v>
      </c>
      <c r="E282" s="27" t="s">
        <v>81</v>
      </c>
      <c r="F282" s="51">
        <v>6500</v>
      </c>
    </row>
    <row r="283" spans="1:6" x14ac:dyDescent="0.25">
      <c r="A283" s="153"/>
      <c r="B283" s="72" t="s">
        <v>194</v>
      </c>
      <c r="C283" s="156"/>
      <c r="D283" s="26" t="s">
        <v>82</v>
      </c>
      <c r="E283" s="27" t="s">
        <v>83</v>
      </c>
      <c r="F283" s="51">
        <v>9000</v>
      </c>
    </row>
    <row r="284" spans="1:6" x14ac:dyDescent="0.25">
      <c r="A284" s="153"/>
      <c r="B284" s="72" t="s">
        <v>194</v>
      </c>
      <c r="C284" s="156"/>
      <c r="D284" s="26" t="s">
        <v>84</v>
      </c>
      <c r="E284" s="27" t="s">
        <v>196</v>
      </c>
      <c r="F284" s="51">
        <v>5000</v>
      </c>
    </row>
    <row r="285" spans="1:6" x14ac:dyDescent="0.25">
      <c r="A285" s="153"/>
      <c r="B285" s="72" t="s">
        <v>194</v>
      </c>
      <c r="C285" s="156"/>
      <c r="D285" s="26" t="s">
        <v>90</v>
      </c>
      <c r="E285" s="27" t="s">
        <v>331</v>
      </c>
      <c r="F285" s="51">
        <v>25000</v>
      </c>
    </row>
    <row r="286" spans="1:6" x14ac:dyDescent="0.25">
      <c r="A286" s="153"/>
      <c r="B286" s="72" t="s">
        <v>194</v>
      </c>
      <c r="C286" s="156"/>
      <c r="D286" s="26" t="s">
        <v>92</v>
      </c>
      <c r="E286" s="27" t="s">
        <v>93</v>
      </c>
      <c r="F286" s="51">
        <v>2000</v>
      </c>
    </row>
    <row r="287" spans="1:6" x14ac:dyDescent="0.25">
      <c r="A287" s="153"/>
      <c r="B287" s="72" t="s">
        <v>194</v>
      </c>
      <c r="C287" s="157"/>
      <c r="D287" s="26" t="s">
        <v>94</v>
      </c>
      <c r="E287" s="27" t="s">
        <v>198</v>
      </c>
      <c r="F287" s="51">
        <v>5000</v>
      </c>
    </row>
    <row r="288" spans="1:6" x14ac:dyDescent="0.25">
      <c r="A288" s="153"/>
      <c r="B288" s="72"/>
      <c r="C288" s="49">
        <v>415</v>
      </c>
      <c r="D288" s="26"/>
      <c r="E288" s="49" t="s">
        <v>96</v>
      </c>
      <c r="F288" s="50">
        <f>F289+F290</f>
        <v>2500</v>
      </c>
    </row>
    <row r="289" spans="1:6" x14ac:dyDescent="0.25">
      <c r="A289" s="153"/>
      <c r="B289" s="72" t="s">
        <v>194</v>
      </c>
      <c r="C289" s="155"/>
      <c r="D289" s="26" t="s">
        <v>99</v>
      </c>
      <c r="E289" s="27" t="s">
        <v>199</v>
      </c>
      <c r="F289" s="51">
        <v>1000</v>
      </c>
    </row>
    <row r="290" spans="1:6" x14ac:dyDescent="0.25">
      <c r="A290" s="153"/>
      <c r="B290" s="72" t="s">
        <v>194</v>
      </c>
      <c r="C290" s="157"/>
      <c r="D290" s="26" t="s">
        <v>99</v>
      </c>
      <c r="E290" s="27" t="s">
        <v>200</v>
      </c>
      <c r="F290" s="51">
        <v>1500</v>
      </c>
    </row>
    <row r="291" spans="1:6" x14ac:dyDescent="0.25">
      <c r="A291" s="153"/>
      <c r="B291" s="72"/>
      <c r="C291" s="49">
        <v>419</v>
      </c>
      <c r="D291" s="26"/>
      <c r="E291" s="49" t="s">
        <v>107</v>
      </c>
      <c r="F291" s="50">
        <f>F292+F293</f>
        <v>4000</v>
      </c>
    </row>
    <row r="292" spans="1:6" x14ac:dyDescent="0.25">
      <c r="A292" s="153"/>
      <c r="B292" s="72" t="s">
        <v>194</v>
      </c>
      <c r="C292" s="155"/>
      <c r="D292" s="26" t="s">
        <v>113</v>
      </c>
      <c r="E292" s="27" t="s">
        <v>107</v>
      </c>
      <c r="F292" s="51">
        <v>3000</v>
      </c>
    </row>
    <row r="293" spans="1:6" x14ac:dyDescent="0.25">
      <c r="A293" s="153"/>
      <c r="B293" s="72" t="s">
        <v>194</v>
      </c>
      <c r="C293" s="157"/>
      <c r="D293" s="26" t="s">
        <v>113</v>
      </c>
      <c r="E293" s="27" t="s">
        <v>201</v>
      </c>
      <c r="F293" s="51">
        <v>1000</v>
      </c>
    </row>
    <row r="294" spans="1:6" x14ac:dyDescent="0.25">
      <c r="A294" s="153"/>
      <c r="B294" s="72"/>
      <c r="C294" s="49">
        <v>431</v>
      </c>
      <c r="D294" s="26"/>
      <c r="E294" s="49" t="s">
        <v>202</v>
      </c>
      <c r="F294" s="50">
        <f>F295+F296+F297+F298+F299</f>
        <v>134000</v>
      </c>
    </row>
    <row r="295" spans="1:6" x14ac:dyDescent="0.25">
      <c r="A295" s="153"/>
      <c r="B295" s="72" t="s">
        <v>194</v>
      </c>
      <c r="C295" s="158"/>
      <c r="D295" s="26" t="s">
        <v>122</v>
      </c>
      <c r="E295" s="27" t="s">
        <v>203</v>
      </c>
      <c r="F295" s="51">
        <v>12000</v>
      </c>
    </row>
    <row r="296" spans="1:6" x14ac:dyDescent="0.25">
      <c r="A296" s="153"/>
      <c r="B296" s="72" t="s">
        <v>194</v>
      </c>
      <c r="C296" s="156"/>
      <c r="D296" s="26" t="s">
        <v>126</v>
      </c>
      <c r="E296" s="27" t="s">
        <v>204</v>
      </c>
      <c r="F296" s="51">
        <v>15000</v>
      </c>
    </row>
    <row r="297" spans="1:6" x14ac:dyDescent="0.25">
      <c r="A297" s="153"/>
      <c r="B297" s="72" t="s">
        <v>194</v>
      </c>
      <c r="C297" s="156"/>
      <c r="D297" s="26" t="s">
        <v>128</v>
      </c>
      <c r="E297" s="27" t="s">
        <v>205</v>
      </c>
      <c r="F297" s="51">
        <v>95000</v>
      </c>
    </row>
    <row r="298" spans="1:6" x14ac:dyDescent="0.25">
      <c r="A298" s="153"/>
      <c r="B298" s="72" t="s">
        <v>194</v>
      </c>
      <c r="C298" s="156"/>
      <c r="D298" s="26" t="s">
        <v>130</v>
      </c>
      <c r="E298" s="27" t="s">
        <v>206</v>
      </c>
      <c r="F298" s="51">
        <v>10000</v>
      </c>
    </row>
    <row r="299" spans="1:6" x14ac:dyDescent="0.25">
      <c r="A299" s="153"/>
      <c r="B299" s="72" t="s">
        <v>194</v>
      </c>
      <c r="C299" s="156"/>
      <c r="D299" s="26" t="s">
        <v>130</v>
      </c>
      <c r="E299" s="27" t="s">
        <v>207</v>
      </c>
      <c r="F299" s="51">
        <v>2000</v>
      </c>
    </row>
    <row r="300" spans="1:6" x14ac:dyDescent="0.25">
      <c r="A300" s="153"/>
      <c r="B300" s="72"/>
      <c r="C300" s="49">
        <v>463</v>
      </c>
      <c r="D300" s="26"/>
      <c r="E300" s="49" t="s">
        <v>149</v>
      </c>
      <c r="F300" s="50">
        <f>F301</f>
        <v>80000</v>
      </c>
    </row>
    <row r="301" spans="1:6" x14ac:dyDescent="0.25">
      <c r="A301" s="153"/>
      <c r="B301" s="72" t="s">
        <v>194</v>
      </c>
      <c r="C301" s="27"/>
      <c r="D301" s="26" t="s">
        <v>150</v>
      </c>
      <c r="E301" s="74" t="s">
        <v>149</v>
      </c>
      <c r="F301" s="51">
        <v>80000</v>
      </c>
    </row>
    <row r="302" spans="1:6" x14ac:dyDescent="0.25">
      <c r="A302" s="153"/>
      <c r="B302" s="72"/>
      <c r="C302" s="49">
        <v>471</v>
      </c>
      <c r="D302" s="26"/>
      <c r="E302" s="75" t="s">
        <v>153</v>
      </c>
      <c r="F302" s="50">
        <f>F303</f>
        <v>105000</v>
      </c>
    </row>
    <row r="303" spans="1:6" x14ac:dyDescent="0.25">
      <c r="A303" s="153"/>
      <c r="B303" s="72" t="s">
        <v>194</v>
      </c>
      <c r="C303" s="27"/>
      <c r="D303" s="26" t="s">
        <v>154</v>
      </c>
      <c r="E303" s="27" t="s">
        <v>153</v>
      </c>
      <c r="F303" s="51">
        <v>105000</v>
      </c>
    </row>
    <row r="304" spans="1:6" x14ac:dyDescent="0.25">
      <c r="A304" s="153"/>
      <c r="B304" s="72"/>
      <c r="C304" s="49">
        <v>472</v>
      </c>
      <c r="D304" s="26"/>
      <c r="E304" s="75" t="s">
        <v>155</v>
      </c>
      <c r="F304" s="50">
        <f>F305</f>
        <v>20000</v>
      </c>
    </row>
    <row r="305" spans="1:6" x14ac:dyDescent="0.25">
      <c r="A305" s="153"/>
      <c r="B305" s="72" t="s">
        <v>194</v>
      </c>
      <c r="C305" s="27"/>
      <c r="D305" s="26" t="s">
        <v>156</v>
      </c>
      <c r="E305" s="27" t="s">
        <v>155</v>
      </c>
      <c r="F305" s="51">
        <v>20000</v>
      </c>
    </row>
    <row r="306" spans="1:6" ht="15.75" thickBot="1" x14ac:dyDescent="0.3">
      <c r="A306" s="154"/>
      <c r="B306" s="76"/>
      <c r="C306" s="77"/>
      <c r="D306" s="57"/>
      <c r="E306" s="78" t="s">
        <v>208</v>
      </c>
      <c r="F306" s="58">
        <f>F271+F277+F281+F288++F291+F294+F300+F302+F304</f>
        <v>711931</v>
      </c>
    </row>
    <row r="307" spans="1:6" x14ac:dyDescent="0.25">
      <c r="A307" s="106"/>
      <c r="B307" s="48"/>
      <c r="C307" s="7"/>
      <c r="D307" s="8"/>
      <c r="E307" s="55"/>
      <c r="F307" s="107"/>
    </row>
    <row r="308" spans="1:6" x14ac:dyDescent="0.25">
      <c r="A308" s="7"/>
      <c r="B308" s="7"/>
      <c r="C308" s="7"/>
      <c r="D308" s="8"/>
      <c r="E308" s="55"/>
    </row>
    <row r="309" spans="1:6" ht="15.75" x14ac:dyDescent="0.25">
      <c r="A309" s="7"/>
      <c r="B309" s="150" t="s">
        <v>209</v>
      </c>
      <c r="C309" s="150"/>
      <c r="D309" s="150"/>
      <c r="E309" s="150"/>
    </row>
    <row r="310" spans="1:6" ht="16.5" thickBot="1" x14ac:dyDescent="0.3">
      <c r="A310" s="7"/>
      <c r="B310" s="63"/>
      <c r="C310" s="63"/>
      <c r="D310" s="63"/>
      <c r="E310" s="63"/>
    </row>
    <row r="311" spans="1:6" x14ac:dyDescent="0.25">
      <c r="A311" s="39" t="s">
        <v>191</v>
      </c>
      <c r="B311" s="66" t="s">
        <v>210</v>
      </c>
      <c r="C311" s="65" t="s">
        <v>6</v>
      </c>
      <c r="D311" s="66" t="s">
        <v>6</v>
      </c>
      <c r="E311" s="41" t="s">
        <v>9</v>
      </c>
      <c r="F311" s="145" t="s">
        <v>7</v>
      </c>
    </row>
    <row r="312" spans="1:6" ht="15.75" thickBot="1" x14ac:dyDescent="0.3">
      <c r="A312" s="42" t="s">
        <v>8</v>
      </c>
      <c r="B312" s="68" t="s">
        <v>8</v>
      </c>
      <c r="C312" s="67" t="s">
        <v>8</v>
      </c>
      <c r="D312" s="68" t="s">
        <v>8</v>
      </c>
      <c r="E312" s="44"/>
      <c r="F312" s="146"/>
    </row>
    <row r="313" spans="1:6" x14ac:dyDescent="0.25">
      <c r="A313" s="79"/>
      <c r="B313" s="80"/>
      <c r="C313" s="80"/>
      <c r="D313" s="80"/>
      <c r="E313" s="80"/>
      <c r="F313" s="81"/>
    </row>
    <row r="314" spans="1:6" x14ac:dyDescent="0.25">
      <c r="A314" s="69" t="s">
        <v>211</v>
      </c>
      <c r="B314" s="17"/>
      <c r="C314" s="70"/>
      <c r="D314" s="17"/>
      <c r="E314" s="54"/>
      <c r="F314" s="82"/>
    </row>
    <row r="315" spans="1:6" x14ac:dyDescent="0.25">
      <c r="A315" s="152"/>
      <c r="B315" s="26"/>
      <c r="C315" s="49">
        <v>411</v>
      </c>
      <c r="D315" s="26"/>
      <c r="E315" s="49" t="s">
        <v>56</v>
      </c>
      <c r="F315" s="50">
        <f>F316+F317+F318+F319+F320</f>
        <v>107823</v>
      </c>
    </row>
    <row r="316" spans="1:6" x14ac:dyDescent="0.25">
      <c r="A316" s="153"/>
      <c r="B316" s="72" t="s">
        <v>194</v>
      </c>
      <c r="C316" s="155"/>
      <c r="D316" s="26" t="s">
        <v>57</v>
      </c>
      <c r="E316" s="27" t="s">
        <v>58</v>
      </c>
      <c r="F316" s="51">
        <v>81023</v>
      </c>
    </row>
    <row r="317" spans="1:6" x14ac:dyDescent="0.25">
      <c r="A317" s="153"/>
      <c r="B317" s="72" t="s">
        <v>194</v>
      </c>
      <c r="C317" s="156"/>
      <c r="D317" s="26" t="s">
        <v>59</v>
      </c>
      <c r="E317" s="27" t="s">
        <v>60</v>
      </c>
      <c r="F317" s="51">
        <v>4000</v>
      </c>
    </row>
    <row r="318" spans="1:6" x14ac:dyDescent="0.25">
      <c r="A318" s="153"/>
      <c r="B318" s="72" t="s">
        <v>194</v>
      </c>
      <c r="C318" s="156"/>
      <c r="D318" s="26" t="s">
        <v>61</v>
      </c>
      <c r="E318" s="27" t="s">
        <v>62</v>
      </c>
      <c r="F318" s="51">
        <v>15700</v>
      </c>
    </row>
    <row r="319" spans="1:6" x14ac:dyDescent="0.25">
      <c r="A319" s="153"/>
      <c r="B319" s="72" t="s">
        <v>194</v>
      </c>
      <c r="C319" s="156"/>
      <c r="D319" s="26" t="s">
        <v>63</v>
      </c>
      <c r="E319" s="27" t="s">
        <v>64</v>
      </c>
      <c r="F319" s="51">
        <v>6700</v>
      </c>
    </row>
    <row r="320" spans="1:6" x14ac:dyDescent="0.25">
      <c r="A320" s="153"/>
      <c r="B320" s="72" t="s">
        <v>194</v>
      </c>
      <c r="C320" s="157"/>
      <c r="D320" s="26" t="s">
        <v>65</v>
      </c>
      <c r="E320" s="27" t="s">
        <v>66</v>
      </c>
      <c r="F320" s="51">
        <v>400</v>
      </c>
    </row>
    <row r="321" spans="1:6" x14ac:dyDescent="0.25">
      <c r="A321" s="153"/>
      <c r="B321" s="72"/>
      <c r="C321" s="49">
        <v>412</v>
      </c>
      <c r="D321" s="26"/>
      <c r="E321" s="49" t="s">
        <v>67</v>
      </c>
      <c r="F321" s="50">
        <f>F322</f>
        <v>85000</v>
      </c>
    </row>
    <row r="322" spans="1:6" x14ac:dyDescent="0.25">
      <c r="A322" s="153"/>
      <c r="B322" s="72" t="s">
        <v>194</v>
      </c>
      <c r="C322" s="27"/>
      <c r="D322" s="26" t="s">
        <v>68</v>
      </c>
      <c r="E322" s="27" t="s">
        <v>69</v>
      </c>
      <c r="F322" s="53">
        <v>85000</v>
      </c>
    </row>
    <row r="323" spans="1:6" x14ac:dyDescent="0.25">
      <c r="A323" s="153"/>
      <c r="B323" s="72"/>
      <c r="C323" s="49">
        <v>413</v>
      </c>
      <c r="D323" s="26"/>
      <c r="E323" s="49" t="s">
        <v>70</v>
      </c>
      <c r="F323" s="50">
        <f>F324+F325</f>
        <v>5000</v>
      </c>
    </row>
    <row r="324" spans="1:6" x14ac:dyDescent="0.25">
      <c r="A324" s="153"/>
      <c r="B324" s="72" t="s">
        <v>194</v>
      </c>
      <c r="C324" s="155"/>
      <c r="D324" s="26" t="s">
        <v>71</v>
      </c>
      <c r="E324" s="27" t="s">
        <v>72</v>
      </c>
      <c r="F324" s="51">
        <v>3500</v>
      </c>
    </row>
    <row r="325" spans="1:6" x14ac:dyDescent="0.25">
      <c r="A325" s="153"/>
      <c r="B325" s="72" t="s">
        <v>194</v>
      </c>
      <c r="C325" s="157"/>
      <c r="D325" s="26" t="s">
        <v>77</v>
      </c>
      <c r="E325" s="27" t="s">
        <v>78</v>
      </c>
      <c r="F325" s="51">
        <v>1500</v>
      </c>
    </row>
    <row r="326" spans="1:6" x14ac:dyDescent="0.25">
      <c r="A326" s="153"/>
      <c r="B326" s="72"/>
      <c r="C326" s="49">
        <v>414</v>
      </c>
      <c r="D326" s="26"/>
      <c r="E326" s="49" t="s">
        <v>79</v>
      </c>
      <c r="F326" s="50">
        <f>F327+F328+F332+F329+F333+F330+F331+F334</f>
        <v>15800</v>
      </c>
    </row>
    <row r="327" spans="1:6" x14ac:dyDescent="0.25">
      <c r="A327" s="153"/>
      <c r="B327" s="72" t="s">
        <v>194</v>
      </c>
      <c r="C327" s="155"/>
      <c r="D327" s="26" t="s">
        <v>80</v>
      </c>
      <c r="E327" s="27" t="s">
        <v>81</v>
      </c>
      <c r="F327" s="51">
        <v>2000</v>
      </c>
    </row>
    <row r="328" spans="1:6" x14ac:dyDescent="0.25">
      <c r="A328" s="153"/>
      <c r="B328" s="72" t="s">
        <v>194</v>
      </c>
      <c r="C328" s="156"/>
      <c r="D328" s="26" t="s">
        <v>82</v>
      </c>
      <c r="E328" s="27" t="s">
        <v>83</v>
      </c>
      <c r="F328" s="51">
        <v>4000</v>
      </c>
    </row>
    <row r="329" spans="1:6" x14ac:dyDescent="0.25">
      <c r="A329" s="153"/>
      <c r="B329" s="72" t="s">
        <v>194</v>
      </c>
      <c r="C329" s="156"/>
      <c r="D329" s="26" t="s">
        <v>82</v>
      </c>
      <c r="E329" s="27" t="s">
        <v>212</v>
      </c>
      <c r="F329" s="51">
        <v>2000</v>
      </c>
    </row>
    <row r="330" spans="1:6" x14ac:dyDescent="0.25">
      <c r="A330" s="153"/>
      <c r="B330" s="72" t="s">
        <v>194</v>
      </c>
      <c r="C330" s="156"/>
      <c r="D330" s="26" t="s">
        <v>82</v>
      </c>
      <c r="E330" s="27" t="s">
        <v>213</v>
      </c>
      <c r="F330" s="51">
        <v>2000</v>
      </c>
    </row>
    <row r="331" spans="1:6" x14ac:dyDescent="0.25">
      <c r="A331" s="153"/>
      <c r="B331" s="72" t="s">
        <v>194</v>
      </c>
      <c r="C331" s="156"/>
      <c r="D331" s="26" t="s">
        <v>82</v>
      </c>
      <c r="E331" s="27" t="s">
        <v>214</v>
      </c>
      <c r="F331" s="51">
        <v>1000</v>
      </c>
    </row>
    <row r="332" spans="1:6" x14ac:dyDescent="0.25">
      <c r="A332" s="153"/>
      <c r="B332" s="72" t="s">
        <v>194</v>
      </c>
      <c r="C332" s="156"/>
      <c r="D332" s="26" t="s">
        <v>84</v>
      </c>
      <c r="E332" s="27" t="s">
        <v>215</v>
      </c>
      <c r="F332" s="51">
        <v>1500</v>
      </c>
    </row>
    <row r="333" spans="1:6" x14ac:dyDescent="0.25">
      <c r="A333" s="153"/>
      <c r="B333" s="72" t="s">
        <v>194</v>
      </c>
      <c r="C333" s="157"/>
      <c r="D333" s="26" t="s">
        <v>94</v>
      </c>
      <c r="E333" s="27" t="s">
        <v>216</v>
      </c>
      <c r="F333" s="51">
        <v>3000</v>
      </c>
    </row>
    <row r="334" spans="1:6" x14ac:dyDescent="0.25">
      <c r="A334" s="153"/>
      <c r="B334" s="72" t="s">
        <v>194</v>
      </c>
      <c r="C334" s="73"/>
      <c r="D334" s="26" t="s">
        <v>94</v>
      </c>
      <c r="E334" s="27" t="s">
        <v>217</v>
      </c>
      <c r="F334" s="51">
        <v>300</v>
      </c>
    </row>
    <row r="335" spans="1:6" x14ac:dyDescent="0.25">
      <c r="A335" s="153"/>
      <c r="B335" s="72"/>
      <c r="C335" s="49">
        <v>415</v>
      </c>
      <c r="D335" s="26"/>
      <c r="E335" s="49" t="s">
        <v>96</v>
      </c>
      <c r="F335" s="50">
        <f>F337+F336</f>
        <v>1500</v>
      </c>
    </row>
    <row r="336" spans="1:6" x14ac:dyDescent="0.25">
      <c r="A336" s="153"/>
      <c r="B336" s="72" t="s">
        <v>194</v>
      </c>
      <c r="C336" s="83"/>
      <c r="D336" s="26" t="s">
        <v>99</v>
      </c>
      <c r="E336" s="84" t="s">
        <v>199</v>
      </c>
      <c r="F336" s="141">
        <v>500</v>
      </c>
    </row>
    <row r="337" spans="1:6" x14ac:dyDescent="0.25">
      <c r="A337" s="153"/>
      <c r="B337" s="72" t="s">
        <v>194</v>
      </c>
      <c r="C337" s="73"/>
      <c r="D337" s="26" t="s">
        <v>99</v>
      </c>
      <c r="E337" s="85" t="s">
        <v>200</v>
      </c>
      <c r="F337" s="51">
        <v>1000</v>
      </c>
    </row>
    <row r="338" spans="1:6" x14ac:dyDescent="0.25">
      <c r="A338" s="153"/>
      <c r="B338" s="72"/>
      <c r="C338" s="49">
        <v>419</v>
      </c>
      <c r="D338" s="26"/>
      <c r="E338" s="83" t="s">
        <v>107</v>
      </c>
      <c r="F338" s="50">
        <f>F339+F340</f>
        <v>11000</v>
      </c>
    </row>
    <row r="339" spans="1:6" x14ac:dyDescent="0.25">
      <c r="A339" s="153"/>
      <c r="B339" s="72" t="s">
        <v>194</v>
      </c>
      <c r="C339" s="155"/>
      <c r="D339" s="26" t="s">
        <v>113</v>
      </c>
      <c r="E339" s="54" t="s">
        <v>218</v>
      </c>
      <c r="F339" s="51">
        <v>10000</v>
      </c>
    </row>
    <row r="340" spans="1:6" x14ac:dyDescent="0.25">
      <c r="A340" s="153"/>
      <c r="B340" s="72" t="s">
        <v>194</v>
      </c>
      <c r="C340" s="156"/>
      <c r="D340" s="26" t="s">
        <v>113</v>
      </c>
      <c r="E340" s="54" t="s">
        <v>201</v>
      </c>
      <c r="F340" s="51">
        <v>1000</v>
      </c>
    </row>
    <row r="341" spans="1:6" x14ac:dyDescent="0.25">
      <c r="A341" s="153"/>
      <c r="B341" s="72"/>
      <c r="C341" s="49">
        <v>431</v>
      </c>
      <c r="D341" s="26"/>
      <c r="E341" s="83" t="s">
        <v>202</v>
      </c>
      <c r="F341" s="50">
        <f>F342+F343+F344+F345</f>
        <v>107419.63</v>
      </c>
    </row>
    <row r="342" spans="1:6" x14ac:dyDescent="0.25">
      <c r="A342" s="153"/>
      <c r="B342" s="72" t="s">
        <v>194</v>
      </c>
      <c r="C342" s="155"/>
      <c r="D342" s="26" t="s">
        <v>126</v>
      </c>
      <c r="E342" s="54" t="s">
        <v>219</v>
      </c>
      <c r="F342" s="51">
        <v>91290.58</v>
      </c>
    </row>
    <row r="343" spans="1:6" x14ac:dyDescent="0.25">
      <c r="A343" s="153"/>
      <c r="B343" s="86" t="s">
        <v>194</v>
      </c>
      <c r="C343" s="157"/>
      <c r="D343" s="17" t="s">
        <v>126</v>
      </c>
      <c r="E343" s="54" t="s">
        <v>220</v>
      </c>
      <c r="F343" s="51">
        <v>9129.0499999999993</v>
      </c>
    </row>
    <row r="344" spans="1:6" x14ac:dyDescent="0.25">
      <c r="A344" s="153"/>
      <c r="B344" s="86" t="s">
        <v>194</v>
      </c>
      <c r="C344" s="73"/>
      <c r="D344" s="17" t="s">
        <v>126</v>
      </c>
      <c r="E344" s="54" t="s">
        <v>221</v>
      </c>
      <c r="F344" s="51">
        <v>4000</v>
      </c>
    </row>
    <row r="345" spans="1:6" x14ac:dyDescent="0.25">
      <c r="A345" s="153"/>
      <c r="B345" s="86" t="s">
        <v>194</v>
      </c>
      <c r="C345" s="73"/>
      <c r="D345" s="17" t="s">
        <v>126</v>
      </c>
      <c r="E345" s="54" t="s">
        <v>222</v>
      </c>
      <c r="F345" s="51">
        <v>3000</v>
      </c>
    </row>
    <row r="346" spans="1:6" x14ac:dyDescent="0.25">
      <c r="A346" s="153"/>
      <c r="B346" s="86"/>
      <c r="C346" s="83">
        <v>463</v>
      </c>
      <c r="D346" s="17"/>
      <c r="E346" s="83" t="s">
        <v>149</v>
      </c>
      <c r="F346" s="50">
        <f>F347</f>
        <v>30000</v>
      </c>
    </row>
    <row r="347" spans="1:6" x14ac:dyDescent="0.25">
      <c r="A347" s="153"/>
      <c r="B347" s="86" t="s">
        <v>194</v>
      </c>
      <c r="C347" s="54"/>
      <c r="D347" s="17" t="s">
        <v>150</v>
      </c>
      <c r="E347" s="85" t="s">
        <v>149</v>
      </c>
      <c r="F347" s="51">
        <v>30000</v>
      </c>
    </row>
    <row r="348" spans="1:6" ht="15.75" thickBot="1" x14ac:dyDescent="0.3">
      <c r="A348" s="154"/>
      <c r="B348" s="87"/>
      <c r="C348" s="88"/>
      <c r="D348" s="68"/>
      <c r="E348" s="89" t="s">
        <v>208</v>
      </c>
      <c r="F348" s="58">
        <f>F315+F321+F323+F326++F335+F338+F341+F346</f>
        <v>363542.63</v>
      </c>
    </row>
    <row r="349" spans="1:6" x14ac:dyDescent="0.25">
      <c r="A349" s="7"/>
      <c r="B349" s="7"/>
      <c r="C349" s="7"/>
      <c r="D349" s="8"/>
      <c r="E349" s="55"/>
    </row>
    <row r="350" spans="1:6" x14ac:dyDescent="0.25">
      <c r="A350" s="7"/>
      <c r="B350" s="7"/>
      <c r="C350" s="7"/>
      <c r="D350" s="8"/>
      <c r="E350" s="55"/>
    </row>
    <row r="351" spans="1:6" x14ac:dyDescent="0.25">
      <c r="A351" s="7"/>
      <c r="B351" s="7"/>
      <c r="C351" s="7"/>
      <c r="D351" s="8"/>
      <c r="E351" s="55"/>
    </row>
    <row r="352" spans="1:6" x14ac:dyDescent="0.25">
      <c r="A352" s="7"/>
      <c r="B352" s="7"/>
      <c r="C352" s="7"/>
      <c r="D352" s="8"/>
      <c r="E352" s="55"/>
    </row>
    <row r="353" spans="1:6" x14ac:dyDescent="0.25">
      <c r="A353" s="7"/>
      <c r="B353" s="7"/>
      <c r="C353" s="7"/>
      <c r="D353" s="8"/>
      <c r="E353" s="55"/>
    </row>
    <row r="354" spans="1:6" x14ac:dyDescent="0.25">
      <c r="A354" s="7"/>
      <c r="B354" s="7"/>
      <c r="C354" s="7"/>
      <c r="D354" s="8"/>
      <c r="E354" s="55"/>
    </row>
    <row r="355" spans="1:6" x14ac:dyDescent="0.25">
      <c r="A355" s="7"/>
      <c r="B355" s="7"/>
      <c r="C355" s="7"/>
      <c r="D355" s="8"/>
      <c r="E355" s="55"/>
    </row>
    <row r="356" spans="1:6" x14ac:dyDescent="0.25">
      <c r="A356" s="7"/>
      <c r="B356" s="7"/>
      <c r="C356" s="7"/>
      <c r="D356" s="8"/>
      <c r="E356" s="55"/>
    </row>
    <row r="357" spans="1:6" x14ac:dyDescent="0.25">
      <c r="A357" s="7"/>
      <c r="B357" s="7"/>
      <c r="C357" s="7"/>
      <c r="D357" s="8"/>
      <c r="E357" s="55"/>
    </row>
    <row r="358" spans="1:6" x14ac:dyDescent="0.25">
      <c r="A358" s="7"/>
      <c r="B358" s="7"/>
      <c r="C358" s="7"/>
      <c r="D358" s="8"/>
      <c r="E358" s="55"/>
    </row>
    <row r="359" spans="1:6" x14ac:dyDescent="0.25">
      <c r="A359" s="7"/>
      <c r="B359" s="7"/>
      <c r="C359" s="7"/>
      <c r="D359" s="8"/>
      <c r="E359" s="55"/>
    </row>
    <row r="360" spans="1:6" ht="19.5" thickBot="1" x14ac:dyDescent="0.35">
      <c r="A360" s="7"/>
      <c r="B360" s="150" t="s">
        <v>223</v>
      </c>
      <c r="C360" s="159"/>
      <c r="D360" s="159"/>
      <c r="E360" s="159"/>
    </row>
    <row r="361" spans="1:6" x14ac:dyDescent="0.25">
      <c r="A361" s="39" t="s">
        <v>191</v>
      </c>
      <c r="B361" s="66" t="s">
        <v>210</v>
      </c>
      <c r="C361" s="66" t="s">
        <v>6</v>
      </c>
      <c r="D361" s="66" t="s">
        <v>6</v>
      </c>
      <c r="E361" s="65" t="s">
        <v>9</v>
      </c>
      <c r="F361" s="145" t="s">
        <v>7</v>
      </c>
    </row>
    <row r="362" spans="1:6" ht="15.75" thickBot="1" x14ac:dyDescent="0.3">
      <c r="A362" s="42" t="s">
        <v>8</v>
      </c>
      <c r="B362" s="68" t="s">
        <v>8</v>
      </c>
      <c r="C362" s="68" t="s">
        <v>8</v>
      </c>
      <c r="D362" s="68" t="s">
        <v>8</v>
      </c>
      <c r="E362" s="91"/>
      <c r="F362" s="146"/>
    </row>
    <row r="363" spans="1:6" x14ac:dyDescent="0.25">
      <c r="A363" s="79"/>
      <c r="B363" s="80"/>
      <c r="C363" s="80"/>
      <c r="D363" s="80"/>
      <c r="E363" s="80"/>
      <c r="F363" s="81"/>
    </row>
    <row r="364" spans="1:6" x14ac:dyDescent="0.25">
      <c r="A364" s="69" t="s">
        <v>224</v>
      </c>
      <c r="B364" s="17"/>
      <c r="C364" s="70"/>
      <c r="D364" s="17"/>
      <c r="E364" s="54"/>
      <c r="F364" s="82"/>
    </row>
    <row r="365" spans="1:6" x14ac:dyDescent="0.25">
      <c r="A365" s="152"/>
      <c r="B365" s="26"/>
      <c r="C365" s="49">
        <v>411</v>
      </c>
      <c r="D365" s="26"/>
      <c r="E365" s="49" t="s">
        <v>56</v>
      </c>
      <c r="F365" s="50">
        <f>F366+F367+F368+F369+F370</f>
        <v>36050</v>
      </c>
    </row>
    <row r="366" spans="1:6" x14ac:dyDescent="0.25">
      <c r="A366" s="153"/>
      <c r="B366" s="72" t="s">
        <v>194</v>
      </c>
      <c r="C366" s="155"/>
      <c r="D366" s="26" t="s">
        <v>57</v>
      </c>
      <c r="E366" s="27" t="s">
        <v>58</v>
      </c>
      <c r="F366" s="51">
        <v>26550</v>
      </c>
    </row>
    <row r="367" spans="1:6" x14ac:dyDescent="0.25">
      <c r="A367" s="153"/>
      <c r="B367" s="72" t="s">
        <v>194</v>
      </c>
      <c r="C367" s="156"/>
      <c r="D367" s="26" t="s">
        <v>59</v>
      </c>
      <c r="E367" s="27" t="s">
        <v>60</v>
      </c>
      <c r="F367" s="51">
        <v>1700</v>
      </c>
    </row>
    <row r="368" spans="1:6" x14ac:dyDescent="0.25">
      <c r="A368" s="153"/>
      <c r="B368" s="72" t="s">
        <v>194</v>
      </c>
      <c r="C368" s="156"/>
      <c r="D368" s="26" t="s">
        <v>61</v>
      </c>
      <c r="E368" s="27" t="s">
        <v>62</v>
      </c>
      <c r="F368" s="51">
        <v>5400</v>
      </c>
    </row>
    <row r="369" spans="1:6" x14ac:dyDescent="0.25">
      <c r="A369" s="153"/>
      <c r="B369" s="72" t="s">
        <v>194</v>
      </c>
      <c r="C369" s="156"/>
      <c r="D369" s="26" t="s">
        <v>63</v>
      </c>
      <c r="E369" s="27" t="s">
        <v>64</v>
      </c>
      <c r="F369" s="51">
        <v>2300</v>
      </c>
    </row>
    <row r="370" spans="1:6" x14ac:dyDescent="0.25">
      <c r="A370" s="153"/>
      <c r="B370" s="72" t="s">
        <v>194</v>
      </c>
      <c r="C370" s="157"/>
      <c r="D370" s="26" t="s">
        <v>65</v>
      </c>
      <c r="E370" s="27" t="s">
        <v>66</v>
      </c>
      <c r="F370" s="51">
        <v>100</v>
      </c>
    </row>
    <row r="371" spans="1:6" x14ac:dyDescent="0.25">
      <c r="A371" s="153"/>
      <c r="B371" s="72"/>
      <c r="C371" s="49">
        <v>413</v>
      </c>
      <c r="D371" s="26"/>
      <c r="E371" s="49" t="s">
        <v>70</v>
      </c>
      <c r="F371" s="50">
        <f>F373+F372</f>
        <v>800</v>
      </c>
    </row>
    <row r="372" spans="1:6" x14ac:dyDescent="0.25">
      <c r="A372" s="153"/>
      <c r="B372" s="72" t="s">
        <v>194</v>
      </c>
      <c r="C372" s="155"/>
      <c r="D372" s="26" t="s">
        <v>71</v>
      </c>
      <c r="E372" s="27" t="s">
        <v>72</v>
      </c>
      <c r="F372" s="51">
        <v>400</v>
      </c>
    </row>
    <row r="373" spans="1:6" x14ac:dyDescent="0.25">
      <c r="A373" s="153"/>
      <c r="B373" s="72" t="s">
        <v>194</v>
      </c>
      <c r="C373" s="157"/>
      <c r="D373" s="26" t="s">
        <v>77</v>
      </c>
      <c r="E373" s="27" t="s">
        <v>195</v>
      </c>
      <c r="F373" s="51">
        <v>400</v>
      </c>
    </row>
    <row r="374" spans="1:6" x14ac:dyDescent="0.25">
      <c r="A374" s="153"/>
      <c r="B374" s="72"/>
      <c r="C374" s="49">
        <v>414</v>
      </c>
      <c r="D374" s="26"/>
      <c r="E374" s="49" t="s">
        <v>79</v>
      </c>
      <c r="F374" s="50">
        <f>F375+F376+F377</f>
        <v>1500</v>
      </c>
    </row>
    <row r="375" spans="1:6" x14ac:dyDescent="0.25">
      <c r="A375" s="153"/>
      <c r="B375" s="72" t="s">
        <v>194</v>
      </c>
      <c r="C375" s="155"/>
      <c r="D375" s="26" t="s">
        <v>80</v>
      </c>
      <c r="E375" s="27" t="s">
        <v>81</v>
      </c>
      <c r="F375" s="51">
        <v>500</v>
      </c>
    </row>
    <row r="376" spans="1:6" x14ac:dyDescent="0.25">
      <c r="A376" s="153"/>
      <c r="B376" s="72" t="s">
        <v>194</v>
      </c>
      <c r="C376" s="156"/>
      <c r="D376" s="26" t="s">
        <v>82</v>
      </c>
      <c r="E376" s="27" t="s">
        <v>83</v>
      </c>
      <c r="F376" s="51">
        <v>500</v>
      </c>
    </row>
    <row r="377" spans="1:6" x14ac:dyDescent="0.25">
      <c r="A377" s="153"/>
      <c r="B377" s="72" t="s">
        <v>194</v>
      </c>
      <c r="C377" s="157"/>
      <c r="D377" s="26" t="s">
        <v>84</v>
      </c>
      <c r="E377" s="27" t="s">
        <v>215</v>
      </c>
      <c r="F377" s="51">
        <v>500</v>
      </c>
    </row>
    <row r="378" spans="1:6" x14ac:dyDescent="0.25">
      <c r="A378" s="153"/>
      <c r="B378" s="86"/>
      <c r="C378" s="92">
        <v>415</v>
      </c>
      <c r="D378" s="17"/>
      <c r="E378" s="83" t="s">
        <v>96</v>
      </c>
      <c r="F378" s="50">
        <f>F379</f>
        <v>150</v>
      </c>
    </row>
    <row r="379" spans="1:6" x14ac:dyDescent="0.25">
      <c r="A379" s="153"/>
      <c r="B379" s="86" t="s">
        <v>194</v>
      </c>
      <c r="C379" s="73"/>
      <c r="D379" s="17" t="s">
        <v>99</v>
      </c>
      <c r="E379" s="54" t="s">
        <v>199</v>
      </c>
      <c r="F379" s="51">
        <v>150</v>
      </c>
    </row>
    <row r="380" spans="1:6" x14ac:dyDescent="0.25">
      <c r="A380" s="153"/>
      <c r="B380" s="86"/>
      <c r="C380" s="92">
        <v>419</v>
      </c>
      <c r="D380" s="17"/>
      <c r="E380" s="83" t="s">
        <v>107</v>
      </c>
      <c r="F380" s="50">
        <f>F381</f>
        <v>1000</v>
      </c>
    </row>
    <row r="381" spans="1:6" x14ac:dyDescent="0.25">
      <c r="A381" s="153"/>
      <c r="B381" s="86" t="s">
        <v>194</v>
      </c>
      <c r="C381" s="73"/>
      <c r="D381" s="17" t="s">
        <v>113</v>
      </c>
      <c r="E381" s="54" t="s">
        <v>201</v>
      </c>
      <c r="F381" s="51">
        <v>1000</v>
      </c>
    </row>
    <row r="382" spans="1:6" x14ac:dyDescent="0.25">
      <c r="A382" s="153"/>
      <c r="B382" s="70"/>
      <c r="C382" s="83">
        <v>463</v>
      </c>
      <c r="D382" s="93"/>
      <c r="E382" s="83" t="s">
        <v>149</v>
      </c>
      <c r="F382" s="50">
        <f>F383</f>
        <v>10000</v>
      </c>
    </row>
    <row r="383" spans="1:6" x14ac:dyDescent="0.25">
      <c r="A383" s="153"/>
      <c r="B383" s="86" t="s">
        <v>194</v>
      </c>
      <c r="C383" s="54"/>
      <c r="D383" s="17" t="s">
        <v>150</v>
      </c>
      <c r="E383" s="85" t="s">
        <v>149</v>
      </c>
      <c r="F383" s="51">
        <v>10000</v>
      </c>
    </row>
    <row r="384" spans="1:6" ht="15.75" thickBot="1" x14ac:dyDescent="0.3">
      <c r="A384" s="154"/>
      <c r="B384" s="87"/>
      <c r="C384" s="88"/>
      <c r="D384" s="68"/>
      <c r="E384" s="89" t="s">
        <v>208</v>
      </c>
      <c r="F384" s="58">
        <f>F365+F371+F374+F382+F380+F378</f>
        <v>49500</v>
      </c>
    </row>
    <row r="385" spans="1:6" x14ac:dyDescent="0.25">
      <c r="A385" s="7"/>
      <c r="B385" s="7"/>
      <c r="C385" s="7"/>
      <c r="D385" s="8"/>
      <c r="E385" s="55"/>
    </row>
    <row r="386" spans="1:6" ht="16.5" thickBot="1" x14ac:dyDescent="0.3">
      <c r="A386" s="7"/>
      <c r="B386" s="150" t="s">
        <v>225</v>
      </c>
      <c r="C386" s="150"/>
      <c r="D386" s="150"/>
      <c r="E386" s="150"/>
    </row>
    <row r="387" spans="1:6" x14ac:dyDescent="0.25">
      <c r="A387" s="39" t="s">
        <v>226</v>
      </c>
      <c r="B387" s="66" t="s">
        <v>227</v>
      </c>
      <c r="C387" s="66" t="s">
        <v>6</v>
      </c>
      <c r="D387" s="66" t="s">
        <v>6</v>
      </c>
      <c r="E387" s="65" t="s">
        <v>9</v>
      </c>
      <c r="F387" s="145" t="s">
        <v>7</v>
      </c>
    </row>
    <row r="388" spans="1:6" ht="15.75" thickBot="1" x14ac:dyDescent="0.3">
      <c r="A388" s="94" t="s">
        <v>8</v>
      </c>
      <c r="B388" s="95" t="s">
        <v>8</v>
      </c>
      <c r="C388" s="95" t="s">
        <v>8</v>
      </c>
      <c r="D388" s="95" t="s">
        <v>8</v>
      </c>
      <c r="E388" s="96"/>
      <c r="F388" s="146"/>
    </row>
    <row r="389" spans="1:6" x14ac:dyDescent="0.25">
      <c r="A389" s="97"/>
      <c r="B389" s="98"/>
      <c r="C389" s="98"/>
      <c r="D389" s="98"/>
      <c r="E389" s="98"/>
      <c r="F389" s="99"/>
    </row>
    <row r="390" spans="1:6" x14ac:dyDescent="0.25">
      <c r="A390" s="100" t="s">
        <v>228</v>
      </c>
      <c r="B390" s="26"/>
      <c r="C390" s="101"/>
      <c r="D390" s="26"/>
      <c r="E390" s="27"/>
      <c r="F390" s="102"/>
    </row>
    <row r="391" spans="1:6" x14ac:dyDescent="0.25">
      <c r="A391" s="162"/>
      <c r="B391" s="17"/>
      <c r="C391" s="83">
        <v>411</v>
      </c>
      <c r="D391" s="17"/>
      <c r="E391" s="83" t="s">
        <v>56</v>
      </c>
      <c r="F391" s="103">
        <f>F392+F393+F394+F395+F396</f>
        <v>40787</v>
      </c>
    </row>
    <row r="392" spans="1:6" x14ac:dyDescent="0.25">
      <c r="A392" s="153"/>
      <c r="B392" s="72" t="s">
        <v>229</v>
      </c>
      <c r="C392" s="155"/>
      <c r="D392" s="26" t="s">
        <v>57</v>
      </c>
      <c r="E392" s="27" t="s">
        <v>58</v>
      </c>
      <c r="F392" s="104">
        <v>30687</v>
      </c>
    </row>
    <row r="393" spans="1:6" x14ac:dyDescent="0.25">
      <c r="A393" s="153"/>
      <c r="B393" s="72" t="s">
        <v>229</v>
      </c>
      <c r="C393" s="156"/>
      <c r="D393" s="26" t="s">
        <v>59</v>
      </c>
      <c r="E393" s="27" t="s">
        <v>60</v>
      </c>
      <c r="F393" s="104">
        <v>2400</v>
      </c>
    </row>
    <row r="394" spans="1:6" x14ac:dyDescent="0.25">
      <c r="A394" s="153"/>
      <c r="B394" s="72" t="s">
        <v>229</v>
      </c>
      <c r="C394" s="156"/>
      <c r="D394" s="26" t="s">
        <v>61</v>
      </c>
      <c r="E394" s="27" t="s">
        <v>62</v>
      </c>
      <c r="F394" s="104">
        <v>2200</v>
      </c>
    </row>
    <row r="395" spans="1:6" x14ac:dyDescent="0.25">
      <c r="A395" s="153"/>
      <c r="B395" s="72" t="s">
        <v>229</v>
      </c>
      <c r="C395" s="156"/>
      <c r="D395" s="26" t="s">
        <v>63</v>
      </c>
      <c r="E395" s="27" t="s">
        <v>64</v>
      </c>
      <c r="F395" s="104">
        <v>5300</v>
      </c>
    </row>
    <row r="396" spans="1:6" x14ac:dyDescent="0.25">
      <c r="A396" s="153"/>
      <c r="B396" s="72" t="s">
        <v>229</v>
      </c>
      <c r="C396" s="157"/>
      <c r="D396" s="26" t="s">
        <v>65</v>
      </c>
      <c r="E396" s="27" t="s">
        <v>66</v>
      </c>
      <c r="F396" s="104">
        <v>200</v>
      </c>
    </row>
    <row r="397" spans="1:6" x14ac:dyDescent="0.25">
      <c r="A397" s="153"/>
      <c r="B397" s="72"/>
      <c r="C397" s="49">
        <v>413</v>
      </c>
      <c r="D397" s="26"/>
      <c r="E397" s="49" t="s">
        <v>70</v>
      </c>
      <c r="F397" s="105">
        <f>F398+F399</f>
        <v>800</v>
      </c>
    </row>
    <row r="398" spans="1:6" x14ac:dyDescent="0.25">
      <c r="A398" s="153"/>
      <c r="B398" s="72" t="s">
        <v>229</v>
      </c>
      <c r="C398" s="155"/>
      <c r="D398" s="26" t="s">
        <v>71</v>
      </c>
      <c r="E398" s="27" t="s">
        <v>72</v>
      </c>
      <c r="F398" s="104">
        <v>500</v>
      </c>
    </row>
    <row r="399" spans="1:6" x14ac:dyDescent="0.25">
      <c r="A399" s="153"/>
      <c r="B399" s="72" t="s">
        <v>229</v>
      </c>
      <c r="C399" s="157"/>
      <c r="D399" s="26" t="s">
        <v>77</v>
      </c>
      <c r="E399" s="27" t="s">
        <v>195</v>
      </c>
      <c r="F399" s="104">
        <v>300</v>
      </c>
    </row>
    <row r="400" spans="1:6" x14ac:dyDescent="0.25">
      <c r="A400" s="153"/>
      <c r="B400" s="72"/>
      <c r="C400" s="49">
        <v>414</v>
      </c>
      <c r="D400" s="26"/>
      <c r="E400" s="49" t="s">
        <v>79</v>
      </c>
      <c r="F400" s="105">
        <f>F401+F402+F403</f>
        <v>1200</v>
      </c>
    </row>
    <row r="401" spans="1:6" x14ac:dyDescent="0.25">
      <c r="A401" s="153"/>
      <c r="B401" s="72" t="s">
        <v>229</v>
      </c>
      <c r="C401" s="155"/>
      <c r="D401" s="26" t="s">
        <v>80</v>
      </c>
      <c r="E401" s="27" t="s">
        <v>81</v>
      </c>
      <c r="F401" s="104">
        <v>300</v>
      </c>
    </row>
    <row r="402" spans="1:6" x14ac:dyDescent="0.25">
      <c r="A402" s="153"/>
      <c r="B402" s="72" t="s">
        <v>229</v>
      </c>
      <c r="C402" s="156"/>
      <c r="D402" s="26" t="s">
        <v>82</v>
      </c>
      <c r="E402" s="27" t="s">
        <v>83</v>
      </c>
      <c r="F402" s="104">
        <v>500</v>
      </c>
    </row>
    <row r="403" spans="1:6" x14ac:dyDescent="0.25">
      <c r="A403" s="153"/>
      <c r="B403" s="72" t="s">
        <v>229</v>
      </c>
      <c r="C403" s="157"/>
      <c r="D403" s="26" t="s">
        <v>84</v>
      </c>
      <c r="E403" s="27" t="s">
        <v>196</v>
      </c>
      <c r="F403" s="104">
        <v>400</v>
      </c>
    </row>
    <row r="404" spans="1:6" x14ac:dyDescent="0.25">
      <c r="A404" s="153"/>
      <c r="B404" s="86"/>
      <c r="C404" s="83">
        <v>415</v>
      </c>
      <c r="D404" s="17"/>
      <c r="E404" s="83" t="s">
        <v>96</v>
      </c>
      <c r="F404" s="105">
        <f>F405</f>
        <v>150</v>
      </c>
    </row>
    <row r="405" spans="1:6" x14ac:dyDescent="0.25">
      <c r="A405" s="153"/>
      <c r="B405" s="86" t="s">
        <v>229</v>
      </c>
      <c r="C405" s="54"/>
      <c r="D405" s="17" t="s">
        <v>99</v>
      </c>
      <c r="E405" s="54" t="s">
        <v>199</v>
      </c>
      <c r="F405" s="104">
        <v>150</v>
      </c>
    </row>
    <row r="406" spans="1:6" x14ac:dyDescent="0.25">
      <c r="A406" s="153"/>
      <c r="B406" s="86"/>
      <c r="C406" s="83">
        <v>419</v>
      </c>
      <c r="D406" s="17"/>
      <c r="E406" s="83" t="s">
        <v>107</v>
      </c>
      <c r="F406" s="105">
        <f>F407</f>
        <v>1000</v>
      </c>
    </row>
    <row r="407" spans="1:6" x14ac:dyDescent="0.25">
      <c r="A407" s="153"/>
      <c r="B407" s="86" t="s">
        <v>229</v>
      </c>
      <c r="C407" s="54"/>
      <c r="D407" s="17" t="s">
        <v>113</v>
      </c>
      <c r="E407" s="54" t="s">
        <v>201</v>
      </c>
      <c r="F407" s="104">
        <v>1000</v>
      </c>
    </row>
    <row r="408" spans="1:6" x14ac:dyDescent="0.25">
      <c r="A408" s="153"/>
      <c r="B408" s="86"/>
      <c r="C408" s="83">
        <v>463</v>
      </c>
      <c r="D408" s="17"/>
      <c r="E408" s="83" t="s">
        <v>149</v>
      </c>
      <c r="F408" s="105">
        <f>F409</f>
        <v>15000</v>
      </c>
    </row>
    <row r="409" spans="1:6" x14ac:dyDescent="0.25">
      <c r="A409" s="153"/>
      <c r="B409" s="86" t="s">
        <v>229</v>
      </c>
      <c r="C409" s="54"/>
      <c r="D409" s="17" t="s">
        <v>150</v>
      </c>
      <c r="E409" s="85" t="s">
        <v>149</v>
      </c>
      <c r="F409" s="104">
        <v>15000</v>
      </c>
    </row>
    <row r="410" spans="1:6" ht="15.75" thickBot="1" x14ac:dyDescent="0.3">
      <c r="A410" s="154"/>
      <c r="B410" s="87"/>
      <c r="C410" s="88"/>
      <c r="D410" s="68"/>
      <c r="E410" s="89" t="s">
        <v>208</v>
      </c>
      <c r="F410" s="58">
        <f>F391+F397+F400+F408+F406+F404</f>
        <v>58937</v>
      </c>
    </row>
    <row r="411" spans="1:6" x14ac:dyDescent="0.25">
      <c r="A411" s="7"/>
      <c r="B411" s="106"/>
      <c r="C411" s="7"/>
      <c r="D411" s="8"/>
      <c r="E411" s="55"/>
      <c r="F411" s="107"/>
    </row>
    <row r="412" spans="1:6" x14ac:dyDescent="0.25">
      <c r="A412" s="7"/>
      <c r="B412" s="7"/>
      <c r="C412" s="7"/>
      <c r="D412" s="8"/>
      <c r="E412" s="55"/>
    </row>
    <row r="413" spans="1:6" x14ac:dyDescent="0.25">
      <c r="A413" s="7"/>
      <c r="B413" s="7"/>
      <c r="C413" s="7"/>
      <c r="D413" s="8"/>
      <c r="E413" s="55"/>
    </row>
    <row r="414" spans="1:6" ht="18.75" x14ac:dyDescent="0.3">
      <c r="A414" s="7"/>
      <c r="B414" s="150" t="s">
        <v>230</v>
      </c>
      <c r="C414" s="159"/>
      <c r="D414" s="159"/>
      <c r="E414" s="159"/>
    </row>
    <row r="415" spans="1:6" ht="19.5" thickBot="1" x14ac:dyDescent="0.35">
      <c r="A415" s="7"/>
      <c r="B415" s="7"/>
      <c r="C415" s="7"/>
      <c r="D415" s="64"/>
      <c r="E415" s="7"/>
    </row>
    <row r="416" spans="1:6" x14ac:dyDescent="0.25">
      <c r="A416" s="10" t="s">
        <v>191</v>
      </c>
      <c r="B416" s="66" t="s">
        <v>210</v>
      </c>
      <c r="C416" s="39" t="s">
        <v>6</v>
      </c>
      <c r="D416" s="66" t="s">
        <v>6</v>
      </c>
      <c r="E416" s="65" t="s">
        <v>9</v>
      </c>
      <c r="F416" s="145" t="s">
        <v>7</v>
      </c>
    </row>
    <row r="417" spans="1:6" ht="15.75" thickBot="1" x14ac:dyDescent="0.3">
      <c r="A417" s="108" t="s">
        <v>8</v>
      </c>
      <c r="B417" s="95" t="s">
        <v>8</v>
      </c>
      <c r="C417" s="94" t="s">
        <v>8</v>
      </c>
      <c r="D417" s="95" t="s">
        <v>8</v>
      </c>
      <c r="E417" s="96"/>
      <c r="F417" s="146"/>
    </row>
    <row r="418" spans="1:6" x14ac:dyDescent="0.25">
      <c r="A418" s="97"/>
      <c r="B418" s="98"/>
      <c r="C418" s="98"/>
      <c r="D418" s="98"/>
      <c r="E418" s="98"/>
      <c r="F418" s="99"/>
    </row>
    <row r="419" spans="1:6" x14ac:dyDescent="0.25">
      <c r="A419" s="69" t="s">
        <v>231</v>
      </c>
      <c r="B419" s="17"/>
      <c r="C419" s="70"/>
      <c r="D419" s="17"/>
      <c r="E419" s="54"/>
      <c r="F419" s="82"/>
    </row>
    <row r="420" spans="1:6" x14ac:dyDescent="0.25">
      <c r="A420" s="152"/>
      <c r="B420" s="26"/>
      <c r="C420" s="49">
        <v>411</v>
      </c>
      <c r="D420" s="26"/>
      <c r="E420" s="49" t="s">
        <v>56</v>
      </c>
      <c r="F420" s="50">
        <f>F421+F422+F423+F424+F425</f>
        <v>293346</v>
      </c>
    </row>
    <row r="421" spans="1:6" x14ac:dyDescent="0.25">
      <c r="A421" s="153"/>
      <c r="B421" s="72" t="s">
        <v>229</v>
      </c>
      <c r="C421" s="155"/>
      <c r="D421" s="26" t="s">
        <v>57</v>
      </c>
      <c r="E421" s="27" t="s">
        <v>58</v>
      </c>
      <c r="F421" s="51">
        <v>223546</v>
      </c>
    </row>
    <row r="422" spans="1:6" x14ac:dyDescent="0.25">
      <c r="A422" s="153"/>
      <c r="B422" s="72" t="s">
        <v>229</v>
      </c>
      <c r="C422" s="156"/>
      <c r="D422" s="26" t="s">
        <v>59</v>
      </c>
      <c r="E422" s="27" t="s">
        <v>60</v>
      </c>
      <c r="F422" s="51">
        <v>9500</v>
      </c>
    </row>
    <row r="423" spans="1:6" x14ac:dyDescent="0.25">
      <c r="A423" s="153"/>
      <c r="B423" s="72" t="s">
        <v>229</v>
      </c>
      <c r="C423" s="156"/>
      <c r="D423" s="26" t="s">
        <v>61</v>
      </c>
      <c r="E423" s="27" t="s">
        <v>62</v>
      </c>
      <c r="F423" s="51">
        <v>42200</v>
      </c>
    </row>
    <row r="424" spans="1:6" x14ac:dyDescent="0.25">
      <c r="A424" s="153"/>
      <c r="B424" s="72" t="s">
        <v>229</v>
      </c>
      <c r="C424" s="156"/>
      <c r="D424" s="26" t="s">
        <v>63</v>
      </c>
      <c r="E424" s="27" t="s">
        <v>64</v>
      </c>
      <c r="F424" s="51">
        <v>17000</v>
      </c>
    </row>
    <row r="425" spans="1:6" x14ac:dyDescent="0.25">
      <c r="A425" s="153"/>
      <c r="B425" s="72" t="s">
        <v>229</v>
      </c>
      <c r="C425" s="157"/>
      <c r="D425" s="26" t="s">
        <v>65</v>
      </c>
      <c r="E425" s="27" t="s">
        <v>66</v>
      </c>
      <c r="F425" s="51">
        <v>1100</v>
      </c>
    </row>
    <row r="426" spans="1:6" x14ac:dyDescent="0.25">
      <c r="A426" s="153"/>
      <c r="B426" s="72"/>
      <c r="C426" s="49">
        <v>413</v>
      </c>
      <c r="D426" s="26"/>
      <c r="E426" s="49" t="s">
        <v>70</v>
      </c>
      <c r="F426" s="50">
        <f>F427+F428+F429</f>
        <v>9000</v>
      </c>
    </row>
    <row r="427" spans="1:6" x14ac:dyDescent="0.25">
      <c r="A427" s="153"/>
      <c r="B427" s="72" t="s">
        <v>229</v>
      </c>
      <c r="C427" s="155"/>
      <c r="D427" s="26" t="s">
        <v>71</v>
      </c>
      <c r="E427" s="27" t="s">
        <v>72</v>
      </c>
      <c r="F427" s="51">
        <v>4000</v>
      </c>
    </row>
    <row r="428" spans="1:6" x14ac:dyDescent="0.25">
      <c r="A428" s="153"/>
      <c r="B428" s="72" t="s">
        <v>229</v>
      </c>
      <c r="C428" s="156"/>
      <c r="D428" s="26" t="s">
        <v>71</v>
      </c>
      <c r="E428" s="27" t="s">
        <v>232</v>
      </c>
      <c r="F428" s="51">
        <v>4500</v>
      </c>
    </row>
    <row r="429" spans="1:6" x14ac:dyDescent="0.25">
      <c r="A429" s="153"/>
      <c r="B429" s="72" t="s">
        <v>229</v>
      </c>
      <c r="C429" s="157"/>
      <c r="D429" s="26" t="s">
        <v>77</v>
      </c>
      <c r="E429" s="27" t="s">
        <v>195</v>
      </c>
      <c r="F429" s="51">
        <v>500</v>
      </c>
    </row>
    <row r="430" spans="1:6" x14ac:dyDescent="0.25">
      <c r="A430" s="153"/>
      <c r="B430" s="72"/>
      <c r="C430" s="49">
        <v>414</v>
      </c>
      <c r="D430" s="26"/>
      <c r="E430" s="49" t="s">
        <v>79</v>
      </c>
      <c r="F430" s="50">
        <f>F431+F432+F433+F434</f>
        <v>5000</v>
      </c>
    </row>
    <row r="431" spans="1:6" x14ac:dyDescent="0.25">
      <c r="A431" s="153"/>
      <c r="B431" s="72" t="s">
        <v>229</v>
      </c>
      <c r="C431" s="155"/>
      <c r="D431" s="26" t="s">
        <v>80</v>
      </c>
      <c r="E431" s="27" t="s">
        <v>81</v>
      </c>
      <c r="F431" s="51">
        <v>500</v>
      </c>
    </row>
    <row r="432" spans="1:6" x14ac:dyDescent="0.25">
      <c r="A432" s="153"/>
      <c r="B432" s="72" t="s">
        <v>229</v>
      </c>
      <c r="C432" s="156"/>
      <c r="D432" s="26" t="s">
        <v>82</v>
      </c>
      <c r="E432" s="27" t="s">
        <v>83</v>
      </c>
      <c r="F432" s="51">
        <v>500</v>
      </c>
    </row>
    <row r="433" spans="1:6" x14ac:dyDescent="0.25">
      <c r="A433" s="153"/>
      <c r="B433" s="72" t="s">
        <v>229</v>
      </c>
      <c r="C433" s="156"/>
      <c r="D433" s="26" t="s">
        <v>84</v>
      </c>
      <c r="E433" s="27" t="s">
        <v>233</v>
      </c>
      <c r="F433" s="51">
        <v>500</v>
      </c>
    </row>
    <row r="434" spans="1:6" x14ac:dyDescent="0.25">
      <c r="A434" s="153"/>
      <c r="B434" s="72" t="s">
        <v>229</v>
      </c>
      <c r="C434" s="156"/>
      <c r="D434" s="26" t="s">
        <v>84</v>
      </c>
      <c r="E434" s="27" t="s">
        <v>234</v>
      </c>
      <c r="F434" s="51">
        <v>3500</v>
      </c>
    </row>
    <row r="435" spans="1:6" x14ac:dyDescent="0.25">
      <c r="A435" s="153"/>
      <c r="B435" s="72"/>
      <c r="C435" s="49">
        <v>415</v>
      </c>
      <c r="D435" s="26"/>
      <c r="E435" s="49" t="s">
        <v>96</v>
      </c>
      <c r="F435" s="50">
        <f>F436</f>
        <v>200</v>
      </c>
    </row>
    <row r="436" spans="1:6" x14ac:dyDescent="0.25">
      <c r="A436" s="153"/>
      <c r="B436" s="72" t="s">
        <v>229</v>
      </c>
      <c r="C436" s="27"/>
      <c r="D436" s="26" t="s">
        <v>99</v>
      </c>
      <c r="E436" s="27" t="s">
        <v>199</v>
      </c>
      <c r="F436" s="51">
        <v>200</v>
      </c>
    </row>
    <row r="437" spans="1:6" x14ac:dyDescent="0.25">
      <c r="A437" s="153"/>
      <c r="B437" s="72"/>
      <c r="C437" s="49">
        <v>419</v>
      </c>
      <c r="D437" s="26"/>
      <c r="E437" s="49" t="s">
        <v>107</v>
      </c>
      <c r="F437" s="50">
        <f>F438</f>
        <v>1000</v>
      </c>
    </row>
    <row r="438" spans="1:6" x14ac:dyDescent="0.25">
      <c r="A438" s="153"/>
      <c r="B438" s="72" t="s">
        <v>229</v>
      </c>
      <c r="C438" s="27"/>
      <c r="D438" s="26" t="s">
        <v>113</v>
      </c>
      <c r="E438" s="27" t="s">
        <v>201</v>
      </c>
      <c r="F438" s="51">
        <v>1000</v>
      </c>
    </row>
    <row r="439" spans="1:6" x14ac:dyDescent="0.25">
      <c r="A439" s="153"/>
      <c r="B439" s="72"/>
      <c r="C439" s="49">
        <v>421</v>
      </c>
      <c r="D439" s="26"/>
      <c r="E439" s="49" t="s">
        <v>114</v>
      </c>
      <c r="F439" s="50">
        <f>F440</f>
        <v>1000</v>
      </c>
    </row>
    <row r="440" spans="1:6" x14ac:dyDescent="0.25">
      <c r="A440" s="153"/>
      <c r="B440" s="72" t="s">
        <v>229</v>
      </c>
      <c r="C440" s="27"/>
      <c r="D440" s="26" t="s">
        <v>115</v>
      </c>
      <c r="E440" s="27" t="s">
        <v>116</v>
      </c>
      <c r="F440" s="51">
        <v>1000</v>
      </c>
    </row>
    <row r="441" spans="1:6" x14ac:dyDescent="0.25">
      <c r="A441" s="153"/>
      <c r="B441" s="72"/>
      <c r="C441" s="49">
        <v>431</v>
      </c>
      <c r="D441" s="26"/>
      <c r="E441" s="49" t="s">
        <v>202</v>
      </c>
      <c r="F441" s="50">
        <f>F442+F443</f>
        <v>81500</v>
      </c>
    </row>
    <row r="442" spans="1:6" x14ac:dyDescent="0.25">
      <c r="A442" s="153"/>
      <c r="B442" s="86" t="s">
        <v>229</v>
      </c>
      <c r="C442" s="155"/>
      <c r="D442" s="17" t="s">
        <v>132</v>
      </c>
      <c r="E442" s="54" t="s">
        <v>235</v>
      </c>
      <c r="F442" s="51">
        <v>70000</v>
      </c>
    </row>
    <row r="443" spans="1:6" x14ac:dyDescent="0.25">
      <c r="A443" s="153"/>
      <c r="B443" s="86" t="s">
        <v>229</v>
      </c>
      <c r="C443" s="157"/>
      <c r="D443" s="17" t="s">
        <v>132</v>
      </c>
      <c r="E443" s="54" t="s">
        <v>236</v>
      </c>
      <c r="F443" s="51">
        <v>11500</v>
      </c>
    </row>
    <row r="444" spans="1:6" x14ac:dyDescent="0.25">
      <c r="A444" s="153"/>
      <c r="B444" s="86"/>
      <c r="C444" s="83">
        <v>463</v>
      </c>
      <c r="D444" s="17"/>
      <c r="E444" s="83" t="s">
        <v>149</v>
      </c>
      <c r="F444" s="50">
        <f>F445</f>
        <v>80000</v>
      </c>
    </row>
    <row r="445" spans="1:6" x14ac:dyDescent="0.25">
      <c r="A445" s="153"/>
      <c r="B445" s="86" t="s">
        <v>229</v>
      </c>
      <c r="C445" s="54"/>
      <c r="D445" s="17" t="s">
        <v>150</v>
      </c>
      <c r="E445" s="85" t="s">
        <v>149</v>
      </c>
      <c r="F445" s="51">
        <v>80000</v>
      </c>
    </row>
    <row r="446" spans="1:6" ht="15.75" thickBot="1" x14ac:dyDescent="0.3">
      <c r="A446" s="154"/>
      <c r="B446" s="87"/>
      <c r="C446" s="88"/>
      <c r="D446" s="68"/>
      <c r="E446" s="89" t="s">
        <v>208</v>
      </c>
      <c r="F446" s="58">
        <f>F420+F426+F430+F439+F441+F444+F437+F435</f>
        <v>471046</v>
      </c>
    </row>
    <row r="447" spans="1:6" x14ac:dyDescent="0.25">
      <c r="A447" s="7"/>
      <c r="B447" s="7"/>
      <c r="C447" s="7"/>
      <c r="D447" s="8"/>
      <c r="E447" s="55"/>
    </row>
    <row r="448" spans="1:6" x14ac:dyDescent="0.25">
      <c r="A448" s="7"/>
      <c r="B448" s="7"/>
      <c r="C448" s="7"/>
      <c r="D448" s="8"/>
      <c r="E448" s="55"/>
    </row>
    <row r="449" spans="1:5" x14ac:dyDescent="0.25">
      <c r="A449" s="7"/>
      <c r="B449" s="7"/>
      <c r="C449" s="7"/>
      <c r="D449" s="8"/>
      <c r="E449" s="55"/>
    </row>
    <row r="450" spans="1:5" x14ac:dyDescent="0.25">
      <c r="A450" s="7"/>
      <c r="B450" s="7"/>
      <c r="C450" s="7"/>
      <c r="D450" s="8"/>
      <c r="E450" s="55"/>
    </row>
    <row r="451" spans="1:5" x14ac:dyDescent="0.25">
      <c r="A451" s="7"/>
      <c r="B451" s="7"/>
      <c r="C451" s="7"/>
      <c r="D451" s="8"/>
      <c r="E451" s="55"/>
    </row>
    <row r="452" spans="1:5" x14ac:dyDescent="0.25">
      <c r="A452" s="7"/>
      <c r="B452" s="7"/>
      <c r="C452" s="7"/>
      <c r="D452" s="8"/>
      <c r="E452" s="55"/>
    </row>
    <row r="453" spans="1:5" x14ac:dyDescent="0.25">
      <c r="A453" s="7"/>
      <c r="B453" s="7"/>
      <c r="C453" s="7"/>
      <c r="D453" s="8"/>
      <c r="E453" s="55"/>
    </row>
    <row r="454" spans="1:5" x14ac:dyDescent="0.25">
      <c r="A454" s="7"/>
      <c r="B454" s="7"/>
      <c r="C454" s="7"/>
      <c r="D454" s="8"/>
      <c r="E454" s="55"/>
    </row>
    <row r="455" spans="1:5" x14ac:dyDescent="0.25">
      <c r="A455" s="7"/>
      <c r="B455" s="7"/>
      <c r="C455" s="7"/>
      <c r="D455" s="8"/>
      <c r="E455" s="55"/>
    </row>
    <row r="456" spans="1:5" x14ac:dyDescent="0.25">
      <c r="A456" s="7"/>
      <c r="B456" s="7"/>
      <c r="C456" s="7"/>
      <c r="D456" s="8"/>
      <c r="E456" s="55"/>
    </row>
    <row r="457" spans="1:5" x14ac:dyDescent="0.25">
      <c r="A457" s="7"/>
      <c r="B457" s="7"/>
      <c r="C457" s="7"/>
      <c r="D457" s="8"/>
      <c r="E457" s="55"/>
    </row>
    <row r="458" spans="1:5" x14ac:dyDescent="0.25">
      <c r="A458" s="7"/>
      <c r="B458" s="7"/>
      <c r="C458" s="7"/>
      <c r="D458" s="8"/>
      <c r="E458" s="55"/>
    </row>
    <row r="459" spans="1:5" x14ac:dyDescent="0.25">
      <c r="A459" s="7"/>
      <c r="B459" s="7"/>
      <c r="C459" s="7"/>
      <c r="D459" s="8"/>
      <c r="E459" s="55"/>
    </row>
    <row r="460" spans="1:5" x14ac:dyDescent="0.25">
      <c r="A460" s="7"/>
      <c r="B460" s="7"/>
      <c r="C460" s="7"/>
      <c r="D460" s="8"/>
      <c r="E460" s="55"/>
    </row>
    <row r="461" spans="1:5" x14ac:dyDescent="0.25">
      <c r="A461" s="7"/>
      <c r="B461" s="7"/>
      <c r="C461" s="7"/>
      <c r="D461" s="8"/>
      <c r="E461" s="55"/>
    </row>
    <row r="462" spans="1:5" x14ac:dyDescent="0.25">
      <c r="A462" s="7"/>
      <c r="B462" s="7"/>
      <c r="C462" s="7"/>
      <c r="D462" s="8"/>
      <c r="E462" s="55"/>
    </row>
    <row r="463" spans="1:5" x14ac:dyDescent="0.25">
      <c r="A463" s="7"/>
      <c r="B463" s="7"/>
      <c r="C463" s="7"/>
      <c r="D463" s="8"/>
      <c r="E463" s="55"/>
    </row>
    <row r="464" spans="1:5" x14ac:dyDescent="0.25">
      <c r="A464" s="7"/>
      <c r="B464" s="7"/>
      <c r="C464" s="7"/>
      <c r="D464" s="8"/>
      <c r="E464" s="55"/>
    </row>
    <row r="465" spans="1:6" x14ac:dyDescent="0.25">
      <c r="A465" s="7"/>
      <c r="B465" s="7"/>
      <c r="C465" s="7"/>
      <c r="D465" s="8"/>
      <c r="E465" s="55"/>
    </row>
    <row r="466" spans="1:6" ht="18.75" x14ac:dyDescent="0.3">
      <c r="A466" s="7"/>
      <c r="B466" s="150" t="s">
        <v>237</v>
      </c>
      <c r="C466" s="151"/>
      <c r="D466" s="151"/>
      <c r="E466" s="151"/>
    </row>
    <row r="467" spans="1:6" ht="19.5" thickBot="1" x14ac:dyDescent="0.35">
      <c r="A467" s="7"/>
      <c r="B467" s="63"/>
      <c r="C467" s="109"/>
      <c r="D467" s="109"/>
      <c r="E467" s="109"/>
    </row>
    <row r="468" spans="1:6" x14ac:dyDescent="0.25">
      <c r="A468" s="10" t="s">
        <v>191</v>
      </c>
      <c r="B468" s="66" t="s">
        <v>210</v>
      </c>
      <c r="C468" s="39" t="s">
        <v>6</v>
      </c>
      <c r="D468" s="66" t="s">
        <v>6</v>
      </c>
      <c r="E468" s="65" t="s">
        <v>9</v>
      </c>
      <c r="F468" s="145" t="s">
        <v>7</v>
      </c>
    </row>
    <row r="469" spans="1:6" ht="15.75" thickBot="1" x14ac:dyDescent="0.3">
      <c r="A469" s="108" t="s">
        <v>8</v>
      </c>
      <c r="B469" s="95" t="s">
        <v>8</v>
      </c>
      <c r="C469" s="94" t="s">
        <v>8</v>
      </c>
      <c r="D469" s="95" t="s">
        <v>8</v>
      </c>
      <c r="E469" s="96" t="s">
        <v>238</v>
      </c>
      <c r="F469" s="146"/>
    </row>
    <row r="470" spans="1:6" x14ac:dyDescent="0.25">
      <c r="A470" s="97"/>
      <c r="B470" s="98"/>
      <c r="C470" s="98"/>
      <c r="D470" s="98"/>
      <c r="E470" s="98"/>
      <c r="F470" s="99"/>
    </row>
    <row r="471" spans="1:6" x14ac:dyDescent="0.25">
      <c r="A471" s="100" t="s">
        <v>239</v>
      </c>
      <c r="B471" s="26"/>
      <c r="C471" s="101"/>
      <c r="D471" s="26"/>
      <c r="E471" s="27"/>
      <c r="F471" s="110"/>
    </row>
    <row r="472" spans="1:6" x14ac:dyDescent="0.25">
      <c r="A472" s="162"/>
      <c r="B472" s="17"/>
      <c r="C472" s="83">
        <v>411</v>
      </c>
      <c r="D472" s="17"/>
      <c r="E472" s="83" t="s">
        <v>56</v>
      </c>
      <c r="F472" s="103">
        <f>F473+F474+F475+F476+F477</f>
        <v>183452</v>
      </c>
    </row>
    <row r="473" spans="1:6" x14ac:dyDescent="0.25">
      <c r="A473" s="153"/>
      <c r="B473" s="72" t="s">
        <v>229</v>
      </c>
      <c r="C473" s="155"/>
      <c r="D473" s="26" t="s">
        <v>57</v>
      </c>
      <c r="E473" s="27" t="s">
        <v>58</v>
      </c>
      <c r="F473" s="51">
        <v>138152</v>
      </c>
    </row>
    <row r="474" spans="1:6" x14ac:dyDescent="0.25">
      <c r="A474" s="153"/>
      <c r="B474" s="72" t="s">
        <v>229</v>
      </c>
      <c r="C474" s="156"/>
      <c r="D474" s="26" t="s">
        <v>59</v>
      </c>
      <c r="E474" s="27" t="s">
        <v>60</v>
      </c>
      <c r="F474" s="51">
        <v>6700</v>
      </c>
    </row>
    <row r="475" spans="1:6" x14ac:dyDescent="0.25">
      <c r="A475" s="153"/>
      <c r="B475" s="72" t="s">
        <v>229</v>
      </c>
      <c r="C475" s="156"/>
      <c r="D475" s="26" t="s">
        <v>61</v>
      </c>
      <c r="E475" s="27" t="s">
        <v>62</v>
      </c>
      <c r="F475" s="51">
        <v>27200</v>
      </c>
    </row>
    <row r="476" spans="1:6" x14ac:dyDescent="0.25">
      <c r="A476" s="153"/>
      <c r="B476" s="72" t="s">
        <v>229</v>
      </c>
      <c r="C476" s="156"/>
      <c r="D476" s="26" t="s">
        <v>63</v>
      </c>
      <c r="E476" s="27" t="s">
        <v>64</v>
      </c>
      <c r="F476" s="51">
        <v>10700</v>
      </c>
    </row>
    <row r="477" spans="1:6" x14ac:dyDescent="0.25">
      <c r="A477" s="153"/>
      <c r="B477" s="72" t="s">
        <v>229</v>
      </c>
      <c r="C477" s="157"/>
      <c r="D477" s="26" t="s">
        <v>65</v>
      </c>
      <c r="E477" s="27" t="s">
        <v>66</v>
      </c>
      <c r="F477" s="51">
        <v>700</v>
      </c>
    </row>
    <row r="478" spans="1:6" x14ac:dyDescent="0.25">
      <c r="A478" s="153"/>
      <c r="B478" s="72"/>
      <c r="C478" s="49">
        <v>413</v>
      </c>
      <c r="D478" s="26"/>
      <c r="E478" s="49" t="s">
        <v>70</v>
      </c>
      <c r="F478" s="50">
        <f>F479+F480</f>
        <v>2000</v>
      </c>
    </row>
    <row r="479" spans="1:6" x14ac:dyDescent="0.25">
      <c r="A479" s="153"/>
      <c r="B479" s="72" t="s">
        <v>229</v>
      </c>
      <c r="C479" s="155"/>
      <c r="D479" s="26" t="s">
        <v>71</v>
      </c>
      <c r="E479" s="27" t="s">
        <v>72</v>
      </c>
      <c r="F479" s="51">
        <v>1000</v>
      </c>
    </row>
    <row r="480" spans="1:6" x14ac:dyDescent="0.25">
      <c r="A480" s="153"/>
      <c r="B480" s="72" t="s">
        <v>229</v>
      </c>
      <c r="C480" s="157"/>
      <c r="D480" s="26" t="s">
        <v>77</v>
      </c>
      <c r="E480" s="27" t="s">
        <v>195</v>
      </c>
      <c r="F480" s="51">
        <v>1000</v>
      </c>
    </row>
    <row r="481" spans="1:6" x14ac:dyDescent="0.25">
      <c r="A481" s="153"/>
      <c r="B481" s="72"/>
      <c r="C481" s="49">
        <v>414</v>
      </c>
      <c r="D481" s="26"/>
      <c r="E481" s="49" t="s">
        <v>79</v>
      </c>
      <c r="F481" s="50">
        <f>F482+F483+F484+F485</f>
        <v>12200</v>
      </c>
    </row>
    <row r="482" spans="1:6" x14ac:dyDescent="0.25">
      <c r="A482" s="153"/>
      <c r="B482" s="72" t="s">
        <v>229</v>
      </c>
      <c r="C482" s="155"/>
      <c r="D482" s="26" t="s">
        <v>80</v>
      </c>
      <c r="E482" s="27" t="s">
        <v>81</v>
      </c>
      <c r="F482" s="51">
        <v>1000</v>
      </c>
    </row>
    <row r="483" spans="1:6" x14ac:dyDescent="0.25">
      <c r="A483" s="153"/>
      <c r="B483" s="72" t="s">
        <v>229</v>
      </c>
      <c r="C483" s="156"/>
      <c r="D483" s="26" t="s">
        <v>82</v>
      </c>
      <c r="E483" s="27" t="s">
        <v>83</v>
      </c>
      <c r="F483" s="51">
        <v>700</v>
      </c>
    </row>
    <row r="484" spans="1:6" x14ac:dyDescent="0.25">
      <c r="A484" s="153"/>
      <c r="B484" s="72" t="s">
        <v>229</v>
      </c>
      <c r="C484" s="157"/>
      <c r="D484" s="26" t="s">
        <v>84</v>
      </c>
      <c r="E484" s="27" t="s">
        <v>240</v>
      </c>
      <c r="F484" s="51">
        <v>500</v>
      </c>
    </row>
    <row r="485" spans="1:6" x14ac:dyDescent="0.25">
      <c r="A485" s="153"/>
      <c r="B485" s="86" t="s">
        <v>229</v>
      </c>
      <c r="C485" s="73"/>
      <c r="D485" s="17" t="s">
        <v>90</v>
      </c>
      <c r="E485" s="54" t="s">
        <v>117</v>
      </c>
      <c r="F485" s="51">
        <v>10000</v>
      </c>
    </row>
    <row r="486" spans="1:6" x14ac:dyDescent="0.25">
      <c r="A486" s="153"/>
      <c r="B486" s="86"/>
      <c r="C486" s="83">
        <v>415</v>
      </c>
      <c r="D486" s="17"/>
      <c r="E486" s="83" t="s">
        <v>96</v>
      </c>
      <c r="F486" s="50">
        <f>F487</f>
        <v>200</v>
      </c>
    </row>
    <row r="487" spans="1:6" x14ac:dyDescent="0.25">
      <c r="A487" s="153"/>
      <c r="B487" s="86" t="s">
        <v>229</v>
      </c>
      <c r="C487" s="73"/>
      <c r="D487" s="17" t="s">
        <v>99</v>
      </c>
      <c r="E487" s="54" t="s">
        <v>199</v>
      </c>
      <c r="F487" s="51">
        <v>200</v>
      </c>
    </row>
    <row r="488" spans="1:6" x14ac:dyDescent="0.25">
      <c r="A488" s="153"/>
      <c r="B488" s="86"/>
      <c r="C488" s="83">
        <v>419</v>
      </c>
      <c r="D488" s="17"/>
      <c r="E488" s="83" t="s">
        <v>107</v>
      </c>
      <c r="F488" s="50">
        <f>F489+F490</f>
        <v>4000</v>
      </c>
    </row>
    <row r="489" spans="1:6" x14ac:dyDescent="0.25">
      <c r="A489" s="153"/>
      <c r="B489" s="86" t="s">
        <v>229</v>
      </c>
      <c r="C489" s="163"/>
      <c r="D489" s="17" t="s">
        <v>113</v>
      </c>
      <c r="E489" s="54" t="s">
        <v>201</v>
      </c>
      <c r="F489" s="51">
        <v>1000</v>
      </c>
    </row>
    <row r="490" spans="1:6" x14ac:dyDescent="0.25">
      <c r="A490" s="153"/>
      <c r="B490" s="86" t="s">
        <v>229</v>
      </c>
      <c r="C490" s="156"/>
      <c r="D490" s="17" t="s">
        <v>113</v>
      </c>
      <c r="E490" s="54" t="s">
        <v>241</v>
      </c>
      <c r="F490" s="51">
        <v>3000</v>
      </c>
    </row>
    <row r="491" spans="1:6" x14ac:dyDescent="0.25">
      <c r="A491" s="153"/>
      <c r="B491" s="86"/>
      <c r="C491" s="83">
        <v>431</v>
      </c>
      <c r="D491" s="17"/>
      <c r="E491" s="83" t="s">
        <v>202</v>
      </c>
      <c r="F491" s="50">
        <f>F492+F495+F496+F497+F498+F500+F493+F499+F494</f>
        <v>454500</v>
      </c>
    </row>
    <row r="492" spans="1:6" x14ac:dyDescent="0.25">
      <c r="A492" s="153"/>
      <c r="B492" s="86" t="s">
        <v>229</v>
      </c>
      <c r="C492" s="155"/>
      <c r="D492" s="17" t="s">
        <v>122</v>
      </c>
      <c r="E492" s="54" t="s">
        <v>243</v>
      </c>
      <c r="F492" s="51">
        <v>210000</v>
      </c>
    </row>
    <row r="493" spans="1:6" x14ac:dyDescent="0.25">
      <c r="A493" s="153"/>
      <c r="B493" s="86" t="s">
        <v>229</v>
      </c>
      <c r="C493" s="164"/>
      <c r="D493" s="17" t="s">
        <v>122</v>
      </c>
      <c r="E493" s="54" t="s">
        <v>244</v>
      </c>
      <c r="F493" s="51">
        <v>25000</v>
      </c>
    </row>
    <row r="494" spans="1:6" x14ac:dyDescent="0.25">
      <c r="A494" s="153"/>
      <c r="B494" s="86" t="s">
        <v>229</v>
      </c>
      <c r="C494" s="164"/>
      <c r="D494" s="17" t="s">
        <v>122</v>
      </c>
      <c r="E494" s="54" t="s">
        <v>242</v>
      </c>
      <c r="F494" s="51">
        <v>10000</v>
      </c>
    </row>
    <row r="495" spans="1:6" x14ac:dyDescent="0.25">
      <c r="A495" s="153"/>
      <c r="B495" s="86" t="s">
        <v>229</v>
      </c>
      <c r="C495" s="156"/>
      <c r="D495" s="17" t="s">
        <v>124</v>
      </c>
      <c r="E495" s="54" t="s">
        <v>125</v>
      </c>
      <c r="F495" s="51">
        <v>15000</v>
      </c>
    </row>
    <row r="496" spans="1:6" x14ac:dyDescent="0.25">
      <c r="A496" s="153"/>
      <c r="B496" s="86" t="s">
        <v>229</v>
      </c>
      <c r="C496" s="156"/>
      <c r="D496" s="17" t="s">
        <v>126</v>
      </c>
      <c r="E496" s="54" t="s">
        <v>245</v>
      </c>
      <c r="F496" s="51">
        <v>5000</v>
      </c>
    </row>
    <row r="497" spans="1:6" x14ac:dyDescent="0.25">
      <c r="A497" s="153"/>
      <c r="B497" s="86" t="s">
        <v>229</v>
      </c>
      <c r="C497" s="156"/>
      <c r="D497" s="17" t="s">
        <v>130</v>
      </c>
      <c r="E497" s="54" t="s">
        <v>246</v>
      </c>
      <c r="F497" s="51">
        <v>30000</v>
      </c>
    </row>
    <row r="498" spans="1:6" x14ac:dyDescent="0.25">
      <c r="A498" s="153"/>
      <c r="B498" s="86" t="s">
        <v>229</v>
      </c>
      <c r="C498" s="156"/>
      <c r="D498" s="17" t="s">
        <v>130</v>
      </c>
      <c r="E498" s="54" t="s">
        <v>247</v>
      </c>
      <c r="F498" s="51">
        <v>2000</v>
      </c>
    </row>
    <row r="499" spans="1:6" x14ac:dyDescent="0.25">
      <c r="A499" s="153"/>
      <c r="B499" s="86" t="s">
        <v>229</v>
      </c>
      <c r="C499" s="156"/>
      <c r="D499" s="17" t="s">
        <v>132</v>
      </c>
      <c r="E499" s="54" t="s">
        <v>248</v>
      </c>
      <c r="F499" s="51">
        <v>150000</v>
      </c>
    </row>
    <row r="500" spans="1:6" x14ac:dyDescent="0.25">
      <c r="A500" s="153"/>
      <c r="B500" s="86" t="s">
        <v>229</v>
      </c>
      <c r="C500" s="156"/>
      <c r="D500" s="17" t="s">
        <v>132</v>
      </c>
      <c r="E500" s="54" t="s">
        <v>249</v>
      </c>
      <c r="F500" s="51">
        <v>7500</v>
      </c>
    </row>
    <row r="501" spans="1:6" x14ac:dyDescent="0.25">
      <c r="A501" s="153"/>
      <c r="B501" s="86"/>
      <c r="C501" s="83">
        <v>463</v>
      </c>
      <c r="D501" s="17"/>
      <c r="E501" s="83" t="s">
        <v>149</v>
      </c>
      <c r="F501" s="50">
        <f>F502</f>
        <v>40000</v>
      </c>
    </row>
    <row r="502" spans="1:6" x14ac:dyDescent="0.25">
      <c r="A502" s="153"/>
      <c r="B502" s="86" t="s">
        <v>229</v>
      </c>
      <c r="C502" s="54"/>
      <c r="D502" s="17" t="s">
        <v>150</v>
      </c>
      <c r="E502" s="54" t="s">
        <v>149</v>
      </c>
      <c r="F502" s="51">
        <v>40000</v>
      </c>
    </row>
    <row r="503" spans="1:6" ht="15.75" thickBot="1" x14ac:dyDescent="0.3">
      <c r="A503" s="154"/>
      <c r="B503" s="68"/>
      <c r="C503" s="88"/>
      <c r="D503" s="68"/>
      <c r="E503" s="89" t="s">
        <v>208</v>
      </c>
      <c r="F503" s="58">
        <f>F472+F478+F481+F491+F488+F501+F486</f>
        <v>696352</v>
      </c>
    </row>
    <row r="504" spans="1:6" x14ac:dyDescent="0.25">
      <c r="A504" s="7"/>
      <c r="B504" s="106"/>
      <c r="C504" s="7"/>
      <c r="D504" s="8"/>
      <c r="E504" s="55"/>
      <c r="F504" s="107"/>
    </row>
    <row r="505" spans="1:6" x14ac:dyDescent="0.25">
      <c r="A505" s="7"/>
      <c r="B505" s="106"/>
      <c r="C505" s="7"/>
      <c r="D505" s="8"/>
      <c r="E505" s="55"/>
      <c r="F505" s="107"/>
    </row>
    <row r="506" spans="1:6" x14ac:dyDescent="0.25">
      <c r="A506" s="7"/>
      <c r="B506" s="106"/>
      <c r="C506" s="7"/>
      <c r="D506" s="8"/>
      <c r="E506" s="55"/>
      <c r="F506" s="107"/>
    </row>
    <row r="507" spans="1:6" x14ac:dyDescent="0.25">
      <c r="A507" s="7"/>
      <c r="B507" s="106"/>
      <c r="C507" s="7"/>
      <c r="D507" s="8"/>
      <c r="E507" s="55"/>
      <c r="F507" s="107"/>
    </row>
    <row r="508" spans="1:6" x14ac:dyDescent="0.25">
      <c r="A508" s="7"/>
      <c r="B508" s="106"/>
      <c r="C508" s="7"/>
      <c r="D508" s="8"/>
      <c r="E508" s="55"/>
      <c r="F508" s="107"/>
    </row>
    <row r="509" spans="1:6" x14ac:dyDescent="0.25">
      <c r="A509" s="7"/>
      <c r="B509" s="106"/>
      <c r="C509" s="7"/>
      <c r="D509" s="8"/>
      <c r="E509" s="55"/>
      <c r="F509" s="107"/>
    </row>
    <row r="510" spans="1:6" x14ac:dyDescent="0.25">
      <c r="A510" s="7"/>
      <c r="B510" s="106"/>
      <c r="C510" s="7"/>
      <c r="D510" s="8"/>
      <c r="E510" s="55"/>
      <c r="F510" s="107"/>
    </row>
    <row r="511" spans="1:6" x14ac:dyDescent="0.25">
      <c r="A511" s="7"/>
      <c r="B511" s="106"/>
      <c r="C511" s="7"/>
      <c r="D511" s="8"/>
      <c r="E511" s="55"/>
      <c r="F511" s="107"/>
    </row>
    <row r="512" spans="1:6" x14ac:dyDescent="0.25">
      <c r="A512" s="7"/>
      <c r="B512" s="106"/>
      <c r="C512" s="7"/>
      <c r="D512" s="8"/>
      <c r="E512" s="55"/>
      <c r="F512" s="107"/>
    </row>
    <row r="513" spans="1:6" x14ac:dyDescent="0.25">
      <c r="A513" s="7"/>
      <c r="B513" s="106"/>
      <c r="C513" s="7"/>
      <c r="D513" s="8"/>
      <c r="E513" s="55"/>
      <c r="F513" s="107"/>
    </row>
    <row r="514" spans="1:6" x14ac:dyDescent="0.25">
      <c r="A514" s="7"/>
      <c r="B514" s="106"/>
      <c r="C514" s="7"/>
      <c r="D514" s="8"/>
      <c r="E514" s="55"/>
      <c r="F514" s="107"/>
    </row>
    <row r="515" spans="1:6" x14ac:dyDescent="0.25">
      <c r="A515" s="7"/>
      <c r="B515" s="106"/>
      <c r="C515" s="7"/>
      <c r="D515" s="8"/>
      <c r="E515" s="55"/>
      <c r="F515" s="107"/>
    </row>
    <row r="516" spans="1:6" x14ac:dyDescent="0.25">
      <c r="A516" s="7"/>
      <c r="B516" s="106"/>
      <c r="C516" s="7"/>
      <c r="D516" s="8"/>
      <c r="E516" s="55"/>
      <c r="F516" s="107"/>
    </row>
    <row r="517" spans="1:6" ht="18.75" x14ac:dyDescent="0.3">
      <c r="A517" s="7"/>
      <c r="B517" s="150" t="s">
        <v>250</v>
      </c>
      <c r="C517" s="151"/>
      <c r="D517" s="151"/>
      <c r="E517" s="151"/>
    </row>
    <row r="518" spans="1:6" ht="19.5" thickBot="1" x14ac:dyDescent="0.35">
      <c r="A518" s="7"/>
      <c r="B518" s="63"/>
      <c r="C518" s="109"/>
      <c r="D518" s="109"/>
      <c r="E518" s="109"/>
    </row>
    <row r="519" spans="1:6" x14ac:dyDescent="0.25">
      <c r="A519" s="39" t="s">
        <v>191</v>
      </c>
      <c r="B519" s="66" t="s">
        <v>210</v>
      </c>
      <c r="C519" s="66" t="s">
        <v>6</v>
      </c>
      <c r="D519" s="66" t="s">
        <v>6</v>
      </c>
      <c r="E519" s="65" t="s">
        <v>9</v>
      </c>
      <c r="F519" s="145" t="s">
        <v>7</v>
      </c>
    </row>
    <row r="520" spans="1:6" ht="15.75" thickBot="1" x14ac:dyDescent="0.3">
      <c r="A520" s="94" t="s">
        <v>8</v>
      </c>
      <c r="B520" s="95" t="s">
        <v>8</v>
      </c>
      <c r="C520" s="95" t="s">
        <v>8</v>
      </c>
      <c r="D520" s="95" t="s">
        <v>8</v>
      </c>
      <c r="E520" s="96"/>
      <c r="F520" s="146"/>
    </row>
    <row r="521" spans="1:6" x14ac:dyDescent="0.25">
      <c r="A521" s="111"/>
      <c r="B521" s="26"/>
      <c r="C521" s="26"/>
      <c r="D521" s="26"/>
      <c r="E521" s="27"/>
      <c r="F521" s="112"/>
    </row>
    <row r="522" spans="1:6" x14ac:dyDescent="0.25">
      <c r="A522" s="69" t="s">
        <v>251</v>
      </c>
      <c r="B522" s="17"/>
      <c r="C522" s="70"/>
      <c r="D522" s="17"/>
      <c r="E522" s="54"/>
      <c r="F522" s="82"/>
    </row>
    <row r="523" spans="1:6" x14ac:dyDescent="0.25">
      <c r="A523" s="152"/>
      <c r="B523" s="26"/>
      <c r="C523" s="49">
        <v>411</v>
      </c>
      <c r="D523" s="26"/>
      <c r="E523" s="49" t="s">
        <v>56</v>
      </c>
      <c r="F523" s="50">
        <f>F524+F525+F526+F527+F528</f>
        <v>238009</v>
      </c>
    </row>
    <row r="524" spans="1:6" x14ac:dyDescent="0.25">
      <c r="A524" s="153"/>
      <c r="B524" s="72" t="s">
        <v>252</v>
      </c>
      <c r="C524" s="155"/>
      <c r="D524" s="26" t="s">
        <v>57</v>
      </c>
      <c r="E524" s="27" t="s">
        <v>58</v>
      </c>
      <c r="F524" s="51">
        <v>179009</v>
      </c>
    </row>
    <row r="525" spans="1:6" x14ac:dyDescent="0.25">
      <c r="A525" s="153"/>
      <c r="B525" s="72" t="s">
        <v>252</v>
      </c>
      <c r="C525" s="156"/>
      <c r="D525" s="26" t="s">
        <v>59</v>
      </c>
      <c r="E525" s="27" t="s">
        <v>60</v>
      </c>
      <c r="F525" s="51">
        <v>7000</v>
      </c>
    </row>
    <row r="526" spans="1:6" x14ac:dyDescent="0.25">
      <c r="A526" s="153"/>
      <c r="B526" s="72" t="s">
        <v>252</v>
      </c>
      <c r="C526" s="156"/>
      <c r="D526" s="26" t="s">
        <v>61</v>
      </c>
      <c r="E526" s="27" t="s">
        <v>62</v>
      </c>
      <c r="F526" s="51">
        <v>35200</v>
      </c>
    </row>
    <row r="527" spans="1:6" x14ac:dyDescent="0.25">
      <c r="A527" s="153"/>
      <c r="B527" s="72" t="s">
        <v>252</v>
      </c>
      <c r="C527" s="156"/>
      <c r="D527" s="26" t="s">
        <v>63</v>
      </c>
      <c r="E527" s="27" t="s">
        <v>64</v>
      </c>
      <c r="F527" s="51">
        <v>16000</v>
      </c>
    </row>
    <row r="528" spans="1:6" x14ac:dyDescent="0.25">
      <c r="A528" s="153"/>
      <c r="B528" s="72" t="s">
        <v>252</v>
      </c>
      <c r="C528" s="157"/>
      <c r="D528" s="26" t="s">
        <v>65</v>
      </c>
      <c r="E528" s="27" t="s">
        <v>66</v>
      </c>
      <c r="F528" s="51">
        <v>800</v>
      </c>
    </row>
    <row r="529" spans="1:6" x14ac:dyDescent="0.25">
      <c r="A529" s="153"/>
      <c r="B529" s="72"/>
      <c r="C529" s="49">
        <v>413</v>
      </c>
      <c r="D529" s="26"/>
      <c r="E529" s="49" t="s">
        <v>70</v>
      </c>
      <c r="F529" s="50">
        <f>F530+F531+F532</f>
        <v>39200</v>
      </c>
    </row>
    <row r="530" spans="1:6" x14ac:dyDescent="0.25">
      <c r="A530" s="153"/>
      <c r="B530" s="72" t="s">
        <v>252</v>
      </c>
      <c r="C530" s="155"/>
      <c r="D530" s="26" t="s">
        <v>71</v>
      </c>
      <c r="E530" s="27" t="s">
        <v>72</v>
      </c>
      <c r="F530" s="51">
        <v>3000</v>
      </c>
    </row>
    <row r="531" spans="1:6" x14ac:dyDescent="0.25">
      <c r="A531" s="153"/>
      <c r="B531" s="72" t="s">
        <v>252</v>
      </c>
      <c r="C531" s="156"/>
      <c r="D531" s="26" t="s">
        <v>75</v>
      </c>
      <c r="E531" s="27" t="s">
        <v>76</v>
      </c>
      <c r="F531" s="51">
        <v>35000</v>
      </c>
    </row>
    <row r="532" spans="1:6" x14ac:dyDescent="0.25">
      <c r="A532" s="153"/>
      <c r="B532" s="72" t="s">
        <v>252</v>
      </c>
      <c r="C532" s="157"/>
      <c r="D532" s="26" t="s">
        <v>77</v>
      </c>
      <c r="E532" s="27" t="s">
        <v>195</v>
      </c>
      <c r="F532" s="51">
        <v>1200</v>
      </c>
    </row>
    <row r="533" spans="1:6" x14ac:dyDescent="0.25">
      <c r="A533" s="153"/>
      <c r="B533" s="72"/>
      <c r="C533" s="49">
        <v>414</v>
      </c>
      <c r="D533" s="26"/>
      <c r="E533" s="49" t="s">
        <v>79</v>
      </c>
      <c r="F533" s="50">
        <f>F534+F535+F536+F537+F539+F540+F538</f>
        <v>73100</v>
      </c>
    </row>
    <row r="534" spans="1:6" x14ac:dyDescent="0.25">
      <c r="A534" s="153"/>
      <c r="B534" s="72" t="s">
        <v>252</v>
      </c>
      <c r="C534" s="155"/>
      <c r="D534" s="26" t="s">
        <v>80</v>
      </c>
      <c r="E534" s="27" t="s">
        <v>81</v>
      </c>
      <c r="F534" s="51">
        <v>1000</v>
      </c>
    </row>
    <row r="535" spans="1:6" x14ac:dyDescent="0.25">
      <c r="A535" s="153"/>
      <c r="B535" s="72" t="s">
        <v>252</v>
      </c>
      <c r="C535" s="156"/>
      <c r="D535" s="26" t="s">
        <v>82</v>
      </c>
      <c r="E535" s="27" t="s">
        <v>83</v>
      </c>
      <c r="F535" s="51">
        <v>800</v>
      </c>
    </row>
    <row r="536" spans="1:6" x14ac:dyDescent="0.25">
      <c r="A536" s="153"/>
      <c r="B536" s="72" t="s">
        <v>252</v>
      </c>
      <c r="C536" s="156"/>
      <c r="D536" s="26" t="s">
        <v>84</v>
      </c>
      <c r="E536" s="27" t="s">
        <v>196</v>
      </c>
      <c r="F536" s="51">
        <v>1300</v>
      </c>
    </row>
    <row r="537" spans="1:6" x14ac:dyDescent="0.25">
      <c r="A537" s="153"/>
      <c r="B537" s="72" t="s">
        <v>252</v>
      </c>
      <c r="C537" s="156"/>
      <c r="D537" s="26" t="s">
        <v>86</v>
      </c>
      <c r="E537" s="27" t="s">
        <v>87</v>
      </c>
      <c r="F537" s="51">
        <v>9000</v>
      </c>
    </row>
    <row r="538" spans="1:6" x14ac:dyDescent="0.25">
      <c r="A538" s="153"/>
      <c r="B538" s="72" t="s">
        <v>252</v>
      </c>
      <c r="C538" s="156"/>
      <c r="D538" s="26" t="s">
        <v>90</v>
      </c>
      <c r="E538" s="27" t="s">
        <v>91</v>
      </c>
      <c r="F538" s="51">
        <v>55000</v>
      </c>
    </row>
    <row r="539" spans="1:6" x14ac:dyDescent="0.25">
      <c r="A539" s="153"/>
      <c r="B539" s="72" t="s">
        <v>252</v>
      </c>
      <c r="C539" s="156"/>
      <c r="D539" s="26" t="s">
        <v>94</v>
      </c>
      <c r="E539" s="27" t="s">
        <v>253</v>
      </c>
      <c r="F539" s="51">
        <v>4000</v>
      </c>
    </row>
    <row r="540" spans="1:6" x14ac:dyDescent="0.25">
      <c r="A540" s="153"/>
      <c r="B540" s="113" t="s">
        <v>252</v>
      </c>
      <c r="C540" s="157"/>
      <c r="D540" s="114" t="s">
        <v>94</v>
      </c>
      <c r="E540" s="27" t="s">
        <v>95</v>
      </c>
      <c r="F540" s="51">
        <v>2000</v>
      </c>
    </row>
    <row r="541" spans="1:6" x14ac:dyDescent="0.25">
      <c r="A541" s="153"/>
      <c r="B541" s="72"/>
      <c r="C541" s="49">
        <v>415</v>
      </c>
      <c r="D541" s="26"/>
      <c r="E541" s="49" t="s">
        <v>254</v>
      </c>
      <c r="F541" s="50">
        <f>F542</f>
        <v>500</v>
      </c>
    </row>
    <row r="542" spans="1:6" x14ac:dyDescent="0.25">
      <c r="A542" s="153"/>
      <c r="B542" s="72" t="s">
        <v>252</v>
      </c>
      <c r="C542" s="27"/>
      <c r="D542" s="26" t="s">
        <v>99</v>
      </c>
      <c r="E542" s="27" t="s">
        <v>199</v>
      </c>
      <c r="F542" s="51">
        <v>500</v>
      </c>
    </row>
    <row r="543" spans="1:6" x14ac:dyDescent="0.25">
      <c r="A543" s="153"/>
      <c r="B543" s="72"/>
      <c r="C543" s="49">
        <v>416</v>
      </c>
      <c r="D543" s="26"/>
      <c r="E543" s="49" t="s">
        <v>101</v>
      </c>
      <c r="F543" s="50">
        <f>F544</f>
        <v>84000</v>
      </c>
    </row>
    <row r="544" spans="1:6" x14ac:dyDescent="0.25">
      <c r="A544" s="153"/>
      <c r="B544" s="72" t="s">
        <v>252</v>
      </c>
      <c r="C544" s="27"/>
      <c r="D544" s="26" t="s">
        <v>102</v>
      </c>
      <c r="E544" s="27" t="s">
        <v>103</v>
      </c>
      <c r="F544" s="51">
        <v>84000</v>
      </c>
    </row>
    <row r="545" spans="1:6" x14ac:dyDescent="0.25">
      <c r="A545" s="153"/>
      <c r="B545" s="72"/>
      <c r="C545" s="49">
        <v>419</v>
      </c>
      <c r="D545" s="26"/>
      <c r="E545" s="49" t="s">
        <v>107</v>
      </c>
      <c r="F545" s="50">
        <f>F547+F548+F546</f>
        <v>14000</v>
      </c>
    </row>
    <row r="546" spans="1:6" x14ac:dyDescent="0.25">
      <c r="A546" s="153"/>
      <c r="B546" s="72" t="s">
        <v>252</v>
      </c>
      <c r="C546" s="140"/>
      <c r="D546" s="26" t="s">
        <v>110</v>
      </c>
      <c r="E546" s="27" t="s">
        <v>332</v>
      </c>
      <c r="F546" s="51">
        <v>7000</v>
      </c>
    </row>
    <row r="547" spans="1:6" x14ac:dyDescent="0.25">
      <c r="A547" s="153"/>
      <c r="B547" s="72" t="s">
        <v>252</v>
      </c>
      <c r="C547" s="158"/>
      <c r="D547" s="26" t="s">
        <v>111</v>
      </c>
      <c r="E547" s="27" t="s">
        <v>112</v>
      </c>
      <c r="F547" s="51">
        <v>6000</v>
      </c>
    </row>
    <row r="548" spans="1:6" x14ac:dyDescent="0.25">
      <c r="A548" s="153"/>
      <c r="B548" s="72" t="s">
        <v>252</v>
      </c>
      <c r="C548" s="157"/>
      <c r="D548" s="26" t="s">
        <v>113</v>
      </c>
      <c r="E548" s="27" t="s">
        <v>201</v>
      </c>
      <c r="F548" s="51">
        <v>1000</v>
      </c>
    </row>
    <row r="549" spans="1:6" x14ac:dyDescent="0.25">
      <c r="A549" s="153"/>
      <c r="B549" s="101"/>
      <c r="C549" s="49">
        <v>422</v>
      </c>
      <c r="D549" s="56"/>
      <c r="E549" s="49" t="s">
        <v>255</v>
      </c>
      <c r="F549" s="50">
        <f>F550</f>
        <v>10000</v>
      </c>
    </row>
    <row r="550" spans="1:6" x14ac:dyDescent="0.25">
      <c r="A550" s="153"/>
      <c r="B550" s="72" t="s">
        <v>252</v>
      </c>
      <c r="C550" s="27"/>
      <c r="D550" s="26" t="s">
        <v>119</v>
      </c>
      <c r="E550" s="27" t="s">
        <v>256</v>
      </c>
      <c r="F550" s="51">
        <v>10000</v>
      </c>
    </row>
    <row r="551" spans="1:6" x14ac:dyDescent="0.25">
      <c r="A551" s="153"/>
      <c r="B551" s="72"/>
      <c r="C551" s="49">
        <v>431</v>
      </c>
      <c r="D551" s="26"/>
      <c r="E551" s="49" t="s">
        <v>202</v>
      </c>
      <c r="F551" s="50">
        <f>F552+F553+F554+F555+F556+F557+F558+F559+F560</f>
        <v>1606000</v>
      </c>
    </row>
    <row r="552" spans="1:6" x14ac:dyDescent="0.25">
      <c r="A552" s="153"/>
      <c r="B552" s="86" t="s">
        <v>252</v>
      </c>
      <c r="C552" s="155"/>
      <c r="D552" s="17" t="s">
        <v>122</v>
      </c>
      <c r="E552" s="54" t="s">
        <v>257</v>
      </c>
      <c r="F552" s="51">
        <v>192000</v>
      </c>
    </row>
    <row r="553" spans="1:6" x14ac:dyDescent="0.25">
      <c r="A553" s="153"/>
      <c r="B553" s="72" t="s">
        <v>252</v>
      </c>
      <c r="C553" s="156"/>
      <c r="D553" s="26" t="s">
        <v>122</v>
      </c>
      <c r="E553" s="54" t="s">
        <v>258</v>
      </c>
      <c r="F553" s="51">
        <v>361000</v>
      </c>
    </row>
    <row r="554" spans="1:6" x14ac:dyDescent="0.25">
      <c r="A554" s="153"/>
      <c r="B554" s="86" t="s">
        <v>252</v>
      </c>
      <c r="C554" s="156"/>
      <c r="D554" s="17" t="s">
        <v>122</v>
      </c>
      <c r="E554" s="54" t="s">
        <v>259</v>
      </c>
      <c r="F554" s="51">
        <v>160000</v>
      </c>
    </row>
    <row r="555" spans="1:6" x14ac:dyDescent="0.25">
      <c r="A555" s="153"/>
      <c r="B555" s="86" t="s">
        <v>252</v>
      </c>
      <c r="C555" s="156"/>
      <c r="D555" s="17" t="s">
        <v>122</v>
      </c>
      <c r="E555" s="54" t="s">
        <v>260</v>
      </c>
      <c r="F555" s="51">
        <v>20000</v>
      </c>
    </row>
    <row r="556" spans="1:6" x14ac:dyDescent="0.25">
      <c r="A556" s="153"/>
      <c r="B556" s="72" t="s">
        <v>252</v>
      </c>
      <c r="C556" s="156"/>
      <c r="D556" s="26" t="s">
        <v>122</v>
      </c>
      <c r="E556" s="54" t="s">
        <v>261</v>
      </c>
      <c r="F556" s="51">
        <v>198000</v>
      </c>
    </row>
    <row r="557" spans="1:6" x14ac:dyDescent="0.25">
      <c r="A557" s="153"/>
      <c r="B557" s="86" t="s">
        <v>252</v>
      </c>
      <c r="C557" s="156"/>
      <c r="D557" s="17" t="s">
        <v>122</v>
      </c>
      <c r="E557" s="54" t="s">
        <v>262</v>
      </c>
      <c r="F557" s="51">
        <v>220000</v>
      </c>
    </row>
    <row r="558" spans="1:6" x14ac:dyDescent="0.25">
      <c r="A558" s="153"/>
      <c r="B558" s="72" t="s">
        <v>252</v>
      </c>
      <c r="C558" s="156"/>
      <c r="D558" s="26" t="s">
        <v>122</v>
      </c>
      <c r="E558" s="27" t="s">
        <v>263</v>
      </c>
      <c r="F558" s="51">
        <v>145000</v>
      </c>
    </row>
    <row r="559" spans="1:6" x14ac:dyDescent="0.25">
      <c r="A559" s="153"/>
      <c r="B559" s="86" t="s">
        <v>252</v>
      </c>
      <c r="C559" s="156"/>
      <c r="D559" s="17" t="s">
        <v>122</v>
      </c>
      <c r="E559" s="85" t="s">
        <v>264</v>
      </c>
      <c r="F559" s="51">
        <v>110000</v>
      </c>
    </row>
    <row r="560" spans="1:6" x14ac:dyDescent="0.25">
      <c r="A560" s="153"/>
      <c r="B560" s="86" t="s">
        <v>252</v>
      </c>
      <c r="C560" s="156"/>
      <c r="D560" s="17" t="s">
        <v>122</v>
      </c>
      <c r="E560" s="54" t="s">
        <v>265</v>
      </c>
      <c r="F560" s="51">
        <v>200000</v>
      </c>
    </row>
    <row r="561" spans="1:6" x14ac:dyDescent="0.25">
      <c r="A561" s="153"/>
      <c r="B561" s="70"/>
      <c r="C561" s="83">
        <v>461</v>
      </c>
      <c r="D561" s="93"/>
      <c r="E561" s="83" t="s">
        <v>266</v>
      </c>
      <c r="F561" s="50">
        <f>F562</f>
        <v>623000</v>
      </c>
    </row>
    <row r="562" spans="1:6" x14ac:dyDescent="0.25">
      <c r="A562" s="153"/>
      <c r="B562" s="72" t="s">
        <v>252</v>
      </c>
      <c r="C562" s="27"/>
      <c r="D562" s="26" t="s">
        <v>147</v>
      </c>
      <c r="E562" s="54" t="s">
        <v>267</v>
      </c>
      <c r="F562" s="51">
        <v>623000</v>
      </c>
    </row>
    <row r="563" spans="1:6" x14ac:dyDescent="0.25">
      <c r="A563" s="153"/>
      <c r="B563" s="72"/>
      <c r="C563" s="49">
        <v>463</v>
      </c>
      <c r="D563" s="26"/>
      <c r="E563" s="83" t="s">
        <v>149</v>
      </c>
      <c r="F563" s="50">
        <f>F564</f>
        <v>291500</v>
      </c>
    </row>
    <row r="564" spans="1:6" x14ac:dyDescent="0.25">
      <c r="A564" s="153"/>
      <c r="B564" s="72" t="s">
        <v>252</v>
      </c>
      <c r="C564" s="27"/>
      <c r="D564" s="26" t="s">
        <v>150</v>
      </c>
      <c r="E564" s="54" t="s">
        <v>149</v>
      </c>
      <c r="F564" s="51">
        <v>291500</v>
      </c>
    </row>
    <row r="565" spans="1:6" ht="15.75" thickBot="1" x14ac:dyDescent="0.3">
      <c r="A565" s="154"/>
      <c r="B565" s="87"/>
      <c r="C565" s="88"/>
      <c r="D565" s="68"/>
      <c r="E565" s="89" t="s">
        <v>208</v>
      </c>
      <c r="F565" s="58">
        <f>F523+F529+F533+F543+F545+F549+F551+F561+F563+F541</f>
        <v>2979309</v>
      </c>
    </row>
    <row r="566" spans="1:6" x14ac:dyDescent="0.25">
      <c r="A566" s="7"/>
      <c r="B566" s="7"/>
      <c r="C566" s="7"/>
      <c r="D566" s="8"/>
      <c r="E566" s="55"/>
    </row>
    <row r="567" spans="1:6" x14ac:dyDescent="0.25">
      <c r="A567" s="7"/>
      <c r="B567" s="7"/>
      <c r="C567" s="7"/>
      <c r="D567" s="8"/>
      <c r="E567" s="55"/>
    </row>
    <row r="568" spans="1:6" x14ac:dyDescent="0.25">
      <c r="A568" s="7"/>
      <c r="B568" s="7"/>
      <c r="C568" s="7"/>
      <c r="D568" s="8"/>
      <c r="E568" s="55"/>
    </row>
    <row r="569" spans="1:6" ht="15.75" x14ac:dyDescent="0.25">
      <c r="A569" s="7"/>
      <c r="B569" s="62" t="s">
        <v>268</v>
      </c>
      <c r="C569" s="7"/>
      <c r="D569" s="8"/>
      <c r="E569" s="55"/>
    </row>
    <row r="570" spans="1:6" ht="16.5" thickBot="1" x14ac:dyDescent="0.3">
      <c r="A570" s="7"/>
      <c r="B570" s="62"/>
      <c r="C570" s="7"/>
      <c r="D570" s="8"/>
      <c r="E570" s="55"/>
    </row>
    <row r="571" spans="1:6" x14ac:dyDescent="0.25">
      <c r="A571" s="39" t="s">
        <v>191</v>
      </c>
      <c r="B571" s="66" t="s">
        <v>210</v>
      </c>
      <c r="C571" s="66" t="s">
        <v>6</v>
      </c>
      <c r="D571" s="66" t="s">
        <v>6</v>
      </c>
      <c r="E571" s="65" t="s">
        <v>9</v>
      </c>
      <c r="F571" s="145" t="s">
        <v>7</v>
      </c>
    </row>
    <row r="572" spans="1:6" ht="15.75" thickBot="1" x14ac:dyDescent="0.3">
      <c r="A572" s="42" t="s">
        <v>8</v>
      </c>
      <c r="B572" s="68" t="s">
        <v>8</v>
      </c>
      <c r="C572" s="68" t="s">
        <v>8</v>
      </c>
      <c r="D572" s="68" t="s">
        <v>8</v>
      </c>
      <c r="E572" s="91"/>
      <c r="F572" s="146"/>
    </row>
    <row r="573" spans="1:6" x14ac:dyDescent="0.25">
      <c r="A573" s="79"/>
      <c r="B573" s="80"/>
      <c r="C573" s="80"/>
      <c r="D573" s="80"/>
      <c r="E573" s="80"/>
      <c r="F573" s="81"/>
    </row>
    <row r="574" spans="1:6" x14ac:dyDescent="0.25">
      <c r="A574" s="100" t="s">
        <v>269</v>
      </c>
      <c r="B574" s="26"/>
      <c r="C574" s="101"/>
      <c r="D574" s="26"/>
      <c r="E574" s="27"/>
      <c r="F574" s="102"/>
    </row>
    <row r="575" spans="1:6" x14ac:dyDescent="0.25">
      <c r="A575" s="161"/>
      <c r="B575" s="17"/>
      <c r="C575" s="83">
        <v>411</v>
      </c>
      <c r="D575" s="17"/>
      <c r="E575" s="83" t="s">
        <v>56</v>
      </c>
      <c r="F575" s="103">
        <f>F576+F577+F578+F579+F580</f>
        <v>152591</v>
      </c>
    </row>
    <row r="576" spans="1:6" x14ac:dyDescent="0.25">
      <c r="A576" s="153"/>
      <c r="B576" s="72" t="s">
        <v>270</v>
      </c>
      <c r="C576" s="155"/>
      <c r="D576" s="26" t="s">
        <v>57</v>
      </c>
      <c r="E576" s="27" t="s">
        <v>58</v>
      </c>
      <c r="F576" s="51">
        <v>113991</v>
      </c>
    </row>
    <row r="577" spans="1:6" x14ac:dyDescent="0.25">
      <c r="A577" s="153"/>
      <c r="B577" s="72" t="s">
        <v>270</v>
      </c>
      <c r="C577" s="156"/>
      <c r="D577" s="26" t="s">
        <v>59</v>
      </c>
      <c r="E577" s="27" t="s">
        <v>60</v>
      </c>
      <c r="F577" s="51">
        <v>5800</v>
      </c>
    </row>
    <row r="578" spans="1:6" x14ac:dyDescent="0.25">
      <c r="A578" s="153"/>
      <c r="B578" s="72" t="s">
        <v>270</v>
      </c>
      <c r="C578" s="156"/>
      <c r="D578" s="26" t="s">
        <v>61</v>
      </c>
      <c r="E578" s="27" t="s">
        <v>62</v>
      </c>
      <c r="F578" s="51">
        <v>22400</v>
      </c>
    </row>
    <row r="579" spans="1:6" x14ac:dyDescent="0.25">
      <c r="A579" s="153"/>
      <c r="B579" s="72" t="s">
        <v>270</v>
      </c>
      <c r="C579" s="156"/>
      <c r="D579" s="26" t="s">
        <v>63</v>
      </c>
      <c r="E579" s="27" t="s">
        <v>64</v>
      </c>
      <c r="F579" s="51">
        <v>9800</v>
      </c>
    </row>
    <row r="580" spans="1:6" x14ac:dyDescent="0.25">
      <c r="A580" s="153"/>
      <c r="B580" s="72" t="s">
        <v>270</v>
      </c>
      <c r="C580" s="157"/>
      <c r="D580" s="26" t="s">
        <v>65</v>
      </c>
      <c r="E580" s="27" t="s">
        <v>66</v>
      </c>
      <c r="F580" s="51">
        <v>600</v>
      </c>
    </row>
    <row r="581" spans="1:6" x14ac:dyDescent="0.25">
      <c r="A581" s="153"/>
      <c r="B581" s="72"/>
      <c r="C581" s="49">
        <v>413</v>
      </c>
      <c r="D581" s="26"/>
      <c r="E581" s="49" t="s">
        <v>70</v>
      </c>
      <c r="F581" s="50">
        <f>F582+F583+F584</f>
        <v>92300</v>
      </c>
    </row>
    <row r="582" spans="1:6" x14ac:dyDescent="0.25">
      <c r="A582" s="153"/>
      <c r="B582" s="72" t="s">
        <v>270</v>
      </c>
      <c r="C582" s="155"/>
      <c r="D582" s="26" t="s">
        <v>71</v>
      </c>
      <c r="E582" s="27" t="s">
        <v>72</v>
      </c>
      <c r="F582" s="51">
        <v>1600</v>
      </c>
    </row>
    <row r="583" spans="1:6" x14ac:dyDescent="0.25">
      <c r="A583" s="153"/>
      <c r="B583" s="72" t="s">
        <v>270</v>
      </c>
      <c r="C583" s="156"/>
      <c r="D583" s="26" t="s">
        <v>75</v>
      </c>
      <c r="E583" s="27" t="s">
        <v>271</v>
      </c>
      <c r="F583" s="51">
        <v>90000</v>
      </c>
    </row>
    <row r="584" spans="1:6" x14ac:dyDescent="0.25">
      <c r="A584" s="153"/>
      <c r="B584" s="72" t="s">
        <v>270</v>
      </c>
      <c r="C584" s="157"/>
      <c r="D584" s="26" t="s">
        <v>77</v>
      </c>
      <c r="E584" s="27" t="s">
        <v>195</v>
      </c>
      <c r="F584" s="51">
        <v>700</v>
      </c>
    </row>
    <row r="585" spans="1:6" x14ac:dyDescent="0.25">
      <c r="A585" s="153"/>
      <c r="B585" s="72"/>
      <c r="C585" s="49">
        <v>414</v>
      </c>
      <c r="D585" s="26"/>
      <c r="E585" s="49" t="s">
        <v>79</v>
      </c>
      <c r="F585" s="50">
        <f>F586+F587+F588</f>
        <v>1700</v>
      </c>
    </row>
    <row r="586" spans="1:6" x14ac:dyDescent="0.25">
      <c r="A586" s="153"/>
      <c r="B586" s="72" t="s">
        <v>270</v>
      </c>
      <c r="C586" s="155"/>
      <c r="D586" s="26" t="s">
        <v>80</v>
      </c>
      <c r="E586" s="27" t="s">
        <v>81</v>
      </c>
      <c r="F586" s="51">
        <v>700</v>
      </c>
    </row>
    <row r="587" spans="1:6" x14ac:dyDescent="0.25">
      <c r="A587" s="153"/>
      <c r="B587" s="72" t="s">
        <v>270</v>
      </c>
      <c r="C587" s="156"/>
      <c r="D587" s="26" t="s">
        <v>82</v>
      </c>
      <c r="E587" s="27" t="s">
        <v>83</v>
      </c>
      <c r="F587" s="51">
        <v>500</v>
      </c>
    </row>
    <row r="588" spans="1:6" x14ac:dyDescent="0.25">
      <c r="A588" s="153"/>
      <c r="B588" s="72" t="s">
        <v>270</v>
      </c>
      <c r="C588" s="157"/>
      <c r="D588" s="26" t="s">
        <v>84</v>
      </c>
      <c r="E588" s="27" t="s">
        <v>196</v>
      </c>
      <c r="F588" s="51">
        <v>500</v>
      </c>
    </row>
    <row r="589" spans="1:6" x14ac:dyDescent="0.25">
      <c r="A589" s="153"/>
      <c r="B589" s="86"/>
      <c r="C589" s="83">
        <v>415</v>
      </c>
      <c r="D589" s="17"/>
      <c r="E589" s="83" t="s">
        <v>254</v>
      </c>
      <c r="F589" s="50">
        <f>F590</f>
        <v>200</v>
      </c>
    </row>
    <row r="590" spans="1:6" x14ac:dyDescent="0.25">
      <c r="A590" s="153"/>
      <c r="B590" s="86" t="s">
        <v>270</v>
      </c>
      <c r="C590" s="73"/>
      <c r="D590" s="17" t="s">
        <v>99</v>
      </c>
      <c r="E590" s="85" t="s">
        <v>199</v>
      </c>
      <c r="F590" s="51">
        <v>200</v>
      </c>
    </row>
    <row r="591" spans="1:6" x14ac:dyDescent="0.25">
      <c r="A591" s="153"/>
      <c r="B591" s="86"/>
      <c r="C591" s="83">
        <v>419</v>
      </c>
      <c r="D591" s="17"/>
      <c r="E591" s="83" t="s">
        <v>107</v>
      </c>
      <c r="F591" s="50">
        <f>F592+F593+F594+F595</f>
        <v>67500</v>
      </c>
    </row>
    <row r="592" spans="1:6" x14ac:dyDescent="0.25">
      <c r="A592" s="153"/>
      <c r="B592" s="86" t="s">
        <v>270</v>
      </c>
      <c r="C592" s="155"/>
      <c r="D592" s="17" t="s">
        <v>113</v>
      </c>
      <c r="E592" s="85" t="s">
        <v>272</v>
      </c>
      <c r="F592" s="51">
        <v>60000</v>
      </c>
    </row>
    <row r="593" spans="1:6" x14ac:dyDescent="0.25">
      <c r="A593" s="153"/>
      <c r="B593" s="86" t="s">
        <v>270</v>
      </c>
      <c r="C593" s="156"/>
      <c r="D593" s="17" t="s">
        <v>113</v>
      </c>
      <c r="E593" s="54" t="s">
        <v>201</v>
      </c>
      <c r="F593" s="51">
        <v>1000</v>
      </c>
    </row>
    <row r="594" spans="1:6" x14ac:dyDescent="0.25">
      <c r="A594" s="153"/>
      <c r="B594" s="86" t="s">
        <v>270</v>
      </c>
      <c r="C594" s="156"/>
      <c r="D594" s="17" t="s">
        <v>113</v>
      </c>
      <c r="E594" s="54" t="s">
        <v>273</v>
      </c>
      <c r="F594" s="51">
        <v>1500</v>
      </c>
    </row>
    <row r="595" spans="1:6" x14ac:dyDescent="0.25">
      <c r="A595" s="153"/>
      <c r="B595" s="86" t="s">
        <v>270</v>
      </c>
      <c r="C595" s="157"/>
      <c r="D595" s="17" t="s">
        <v>113</v>
      </c>
      <c r="E595" s="54" t="s">
        <v>274</v>
      </c>
      <c r="F595" s="51">
        <v>5000</v>
      </c>
    </row>
    <row r="596" spans="1:6" x14ac:dyDescent="0.25">
      <c r="A596" s="153"/>
      <c r="B596" s="86"/>
      <c r="C596" s="83">
        <v>432</v>
      </c>
      <c r="D596" s="17"/>
      <c r="E596" s="83" t="s">
        <v>134</v>
      </c>
      <c r="F596" s="50">
        <f>F597+F598</f>
        <v>355000</v>
      </c>
    </row>
    <row r="597" spans="1:6" x14ac:dyDescent="0.25">
      <c r="A597" s="153"/>
      <c r="B597" s="72" t="s">
        <v>270</v>
      </c>
      <c r="C597" s="155"/>
      <c r="D597" s="26" t="s">
        <v>135</v>
      </c>
      <c r="E597" s="115" t="s">
        <v>275</v>
      </c>
      <c r="F597" s="51">
        <v>300000</v>
      </c>
    </row>
    <row r="598" spans="1:6" x14ac:dyDescent="0.25">
      <c r="A598" s="153"/>
      <c r="B598" s="72" t="s">
        <v>270</v>
      </c>
      <c r="C598" s="157"/>
      <c r="D598" s="26" t="s">
        <v>135</v>
      </c>
      <c r="E598" s="85" t="s">
        <v>276</v>
      </c>
      <c r="F598" s="51">
        <v>55000</v>
      </c>
    </row>
    <row r="599" spans="1:6" x14ac:dyDescent="0.25">
      <c r="A599" s="153"/>
      <c r="B599" s="86"/>
      <c r="C599" s="83">
        <v>463</v>
      </c>
      <c r="D599" s="17"/>
      <c r="E599" s="116" t="s">
        <v>149</v>
      </c>
      <c r="F599" s="50">
        <f>F600</f>
        <v>50000</v>
      </c>
    </row>
    <row r="600" spans="1:6" x14ac:dyDescent="0.25">
      <c r="A600" s="153"/>
      <c r="B600" s="86" t="s">
        <v>270</v>
      </c>
      <c r="C600" s="54"/>
      <c r="D600" s="17" t="s">
        <v>150</v>
      </c>
      <c r="E600" s="85" t="s">
        <v>149</v>
      </c>
      <c r="F600" s="51">
        <v>50000</v>
      </c>
    </row>
    <row r="601" spans="1:6" ht="15.75" thickBot="1" x14ac:dyDescent="0.3">
      <c r="A601" s="154"/>
      <c r="B601" s="87"/>
      <c r="C601" s="88"/>
      <c r="D601" s="68"/>
      <c r="E601" s="89" t="s">
        <v>208</v>
      </c>
      <c r="F601" s="58">
        <f>F575+F581+F585+F591+F596+F599+F589</f>
        <v>719291</v>
      </c>
    </row>
    <row r="602" spans="1:6" x14ac:dyDescent="0.25">
      <c r="A602" s="7"/>
      <c r="B602" s="7"/>
      <c r="C602" s="7"/>
      <c r="D602" s="8"/>
      <c r="E602" s="55"/>
    </row>
    <row r="603" spans="1:6" x14ac:dyDescent="0.25">
      <c r="A603" s="7"/>
      <c r="B603" s="7"/>
      <c r="C603" s="7"/>
      <c r="D603" s="8"/>
      <c r="E603" s="55"/>
    </row>
    <row r="604" spans="1:6" x14ac:dyDescent="0.25">
      <c r="A604" s="7"/>
      <c r="B604" s="7"/>
      <c r="C604" s="7"/>
      <c r="D604" s="8"/>
      <c r="E604" s="55"/>
    </row>
    <row r="605" spans="1:6" x14ac:dyDescent="0.25">
      <c r="A605" s="7"/>
      <c r="B605" s="7"/>
      <c r="C605" s="7"/>
      <c r="D605" s="8"/>
      <c r="E605" s="55"/>
    </row>
    <row r="606" spans="1:6" x14ac:dyDescent="0.25">
      <c r="A606" s="7"/>
      <c r="B606" s="7"/>
      <c r="C606" s="7"/>
      <c r="D606" s="8"/>
      <c r="E606" s="55"/>
    </row>
    <row r="607" spans="1:6" x14ac:dyDescent="0.25">
      <c r="A607" s="7"/>
      <c r="B607" s="7"/>
      <c r="C607" s="7"/>
      <c r="D607" s="8"/>
      <c r="E607" s="55"/>
    </row>
    <row r="608" spans="1:6" x14ac:dyDescent="0.25">
      <c r="A608" s="7"/>
      <c r="B608" s="7"/>
      <c r="C608" s="7"/>
      <c r="D608" s="8"/>
      <c r="E608" s="55"/>
    </row>
    <row r="609" spans="1:5" x14ac:dyDescent="0.25">
      <c r="A609" s="7"/>
      <c r="B609" s="7"/>
      <c r="C609" s="7"/>
      <c r="D609" s="8"/>
      <c r="E609" s="55"/>
    </row>
    <row r="610" spans="1:5" x14ac:dyDescent="0.25">
      <c r="A610" s="7"/>
      <c r="B610" s="7"/>
      <c r="C610" s="7"/>
      <c r="D610" s="8"/>
      <c r="E610" s="55"/>
    </row>
    <row r="611" spans="1:5" x14ac:dyDescent="0.25">
      <c r="A611" s="7"/>
      <c r="B611" s="7"/>
      <c r="C611" s="7"/>
      <c r="D611" s="8"/>
      <c r="E611" s="55"/>
    </row>
    <row r="612" spans="1:5" x14ac:dyDescent="0.25">
      <c r="A612" s="7"/>
      <c r="B612" s="7"/>
      <c r="C612" s="7"/>
      <c r="D612" s="8"/>
      <c r="E612" s="55"/>
    </row>
    <row r="613" spans="1:5" x14ac:dyDescent="0.25">
      <c r="A613" s="7"/>
      <c r="B613" s="7"/>
      <c r="C613" s="7"/>
      <c r="D613" s="8"/>
      <c r="E613" s="55"/>
    </row>
    <row r="614" spans="1:5" x14ac:dyDescent="0.25">
      <c r="A614" s="7"/>
      <c r="B614" s="7"/>
      <c r="C614" s="7"/>
      <c r="D614" s="8"/>
      <c r="E614" s="55"/>
    </row>
    <row r="615" spans="1:5" x14ac:dyDescent="0.25">
      <c r="A615" s="7"/>
      <c r="B615" s="7"/>
      <c r="C615" s="7"/>
      <c r="D615" s="8"/>
      <c r="E615" s="55"/>
    </row>
    <row r="616" spans="1:5" x14ac:dyDescent="0.25">
      <c r="A616" s="7"/>
      <c r="B616" s="7"/>
      <c r="C616" s="7"/>
      <c r="D616" s="8"/>
      <c r="E616" s="55"/>
    </row>
    <row r="617" spans="1:5" x14ac:dyDescent="0.25">
      <c r="A617" s="7"/>
      <c r="B617" s="7"/>
      <c r="C617" s="7"/>
      <c r="D617" s="8"/>
      <c r="E617" s="55"/>
    </row>
    <row r="618" spans="1:5" x14ac:dyDescent="0.25">
      <c r="A618" s="7"/>
      <c r="B618" s="7"/>
      <c r="C618" s="7"/>
      <c r="D618" s="8"/>
      <c r="E618" s="55"/>
    </row>
    <row r="619" spans="1:5" x14ac:dyDescent="0.25">
      <c r="A619" s="7"/>
      <c r="B619" s="7"/>
      <c r="C619" s="7"/>
      <c r="D619" s="8"/>
      <c r="E619" s="55"/>
    </row>
    <row r="620" spans="1:5" x14ac:dyDescent="0.25">
      <c r="A620" s="7"/>
      <c r="B620" s="7"/>
      <c r="C620" s="7"/>
      <c r="D620" s="8"/>
      <c r="E620" s="55"/>
    </row>
    <row r="621" spans="1:5" x14ac:dyDescent="0.25">
      <c r="A621" s="7"/>
      <c r="B621" s="7"/>
      <c r="C621" s="7"/>
      <c r="D621" s="8"/>
      <c r="E621" s="55"/>
    </row>
    <row r="622" spans="1:5" x14ac:dyDescent="0.25">
      <c r="A622" s="7"/>
      <c r="B622" s="7"/>
      <c r="C622" s="7"/>
      <c r="D622" s="8"/>
      <c r="E622" s="55"/>
    </row>
    <row r="623" spans="1:5" ht="15.75" x14ac:dyDescent="0.25">
      <c r="A623" s="7"/>
      <c r="B623" s="62" t="s">
        <v>277</v>
      </c>
      <c r="C623" s="7"/>
      <c r="D623" s="8"/>
      <c r="E623" s="55"/>
    </row>
    <row r="624" spans="1:5" ht="16.5" thickBot="1" x14ac:dyDescent="0.3">
      <c r="A624" s="7"/>
      <c r="B624" s="62"/>
      <c r="C624" s="7"/>
      <c r="D624" s="8"/>
      <c r="E624" s="55"/>
    </row>
    <row r="625" spans="1:6" x14ac:dyDescent="0.25">
      <c r="A625" s="39" t="s">
        <v>191</v>
      </c>
      <c r="B625" s="66" t="s">
        <v>210</v>
      </c>
      <c r="C625" s="66" t="s">
        <v>6</v>
      </c>
      <c r="D625" s="66" t="s">
        <v>6</v>
      </c>
      <c r="E625" s="65" t="s">
        <v>9</v>
      </c>
      <c r="F625" s="145" t="s">
        <v>7</v>
      </c>
    </row>
    <row r="626" spans="1:6" ht="15.75" thickBot="1" x14ac:dyDescent="0.3">
      <c r="A626" s="94" t="s">
        <v>8</v>
      </c>
      <c r="B626" s="95" t="s">
        <v>8</v>
      </c>
      <c r="C626" s="95" t="s">
        <v>8</v>
      </c>
      <c r="D626" s="95" t="s">
        <v>8</v>
      </c>
      <c r="E626" s="96"/>
      <c r="F626" s="146"/>
    </row>
    <row r="627" spans="1:6" x14ac:dyDescent="0.25">
      <c r="A627" s="97"/>
      <c r="B627" s="98"/>
      <c r="C627" s="98"/>
      <c r="D627" s="98"/>
      <c r="E627" s="98"/>
      <c r="F627" s="99"/>
    </row>
    <row r="628" spans="1:6" x14ac:dyDescent="0.25">
      <c r="A628" s="69" t="s">
        <v>278</v>
      </c>
      <c r="B628" s="17"/>
      <c r="C628" s="70"/>
      <c r="D628" s="17"/>
      <c r="E628" s="54"/>
      <c r="F628" s="82"/>
    </row>
    <row r="629" spans="1:6" x14ac:dyDescent="0.25">
      <c r="A629" s="152"/>
      <c r="B629" s="26"/>
      <c r="C629" s="49">
        <v>411</v>
      </c>
      <c r="D629" s="26"/>
      <c r="E629" s="49" t="s">
        <v>56</v>
      </c>
      <c r="F629" s="50">
        <f>F630+F631+F632+F633+F634</f>
        <v>216059</v>
      </c>
    </row>
    <row r="630" spans="1:6" x14ac:dyDescent="0.25">
      <c r="A630" s="153"/>
      <c r="B630" s="72" t="s">
        <v>252</v>
      </c>
      <c r="C630" s="155"/>
      <c r="D630" s="26" t="s">
        <v>57</v>
      </c>
      <c r="E630" s="27" t="s">
        <v>58</v>
      </c>
      <c r="F630" s="51">
        <v>161959</v>
      </c>
    </row>
    <row r="631" spans="1:6" x14ac:dyDescent="0.25">
      <c r="A631" s="153"/>
      <c r="B631" s="72" t="s">
        <v>252</v>
      </c>
      <c r="C631" s="156"/>
      <c r="D631" s="26" t="s">
        <v>59</v>
      </c>
      <c r="E631" s="27" t="s">
        <v>60</v>
      </c>
      <c r="F631" s="51">
        <v>8900</v>
      </c>
    </row>
    <row r="632" spans="1:6" x14ac:dyDescent="0.25">
      <c r="A632" s="153"/>
      <c r="B632" s="72" t="s">
        <v>252</v>
      </c>
      <c r="C632" s="156"/>
      <c r="D632" s="26" t="s">
        <v>61</v>
      </c>
      <c r="E632" s="27" t="s">
        <v>62</v>
      </c>
      <c r="F632" s="51">
        <v>31900</v>
      </c>
    </row>
    <row r="633" spans="1:6" x14ac:dyDescent="0.25">
      <c r="A633" s="153"/>
      <c r="B633" s="72" t="s">
        <v>252</v>
      </c>
      <c r="C633" s="156"/>
      <c r="D633" s="26" t="s">
        <v>63</v>
      </c>
      <c r="E633" s="27" t="s">
        <v>64</v>
      </c>
      <c r="F633" s="51">
        <v>12300</v>
      </c>
    </row>
    <row r="634" spans="1:6" x14ac:dyDescent="0.25">
      <c r="A634" s="153"/>
      <c r="B634" s="72" t="s">
        <v>252</v>
      </c>
      <c r="C634" s="157"/>
      <c r="D634" s="26" t="s">
        <v>65</v>
      </c>
      <c r="E634" s="27" t="s">
        <v>66</v>
      </c>
      <c r="F634" s="51">
        <v>1000</v>
      </c>
    </row>
    <row r="635" spans="1:6" x14ac:dyDescent="0.25">
      <c r="A635" s="153"/>
      <c r="B635" s="72"/>
      <c r="C635" s="49">
        <v>413</v>
      </c>
      <c r="D635" s="26"/>
      <c r="E635" s="49" t="s">
        <v>70</v>
      </c>
      <c r="F635" s="50">
        <f>F636+F637</f>
        <v>700</v>
      </c>
    </row>
    <row r="636" spans="1:6" x14ac:dyDescent="0.25">
      <c r="A636" s="153"/>
      <c r="B636" s="72" t="s">
        <v>252</v>
      </c>
      <c r="C636" s="155"/>
      <c r="D636" s="26" t="s">
        <v>71</v>
      </c>
      <c r="E636" s="27" t="s">
        <v>72</v>
      </c>
      <c r="F636" s="51">
        <v>300</v>
      </c>
    </row>
    <row r="637" spans="1:6" x14ac:dyDescent="0.25">
      <c r="A637" s="153"/>
      <c r="B637" s="72" t="s">
        <v>252</v>
      </c>
      <c r="C637" s="157"/>
      <c r="D637" s="26" t="s">
        <v>77</v>
      </c>
      <c r="E637" s="27" t="s">
        <v>195</v>
      </c>
      <c r="F637" s="51">
        <v>400</v>
      </c>
    </row>
    <row r="638" spans="1:6" x14ac:dyDescent="0.25">
      <c r="A638" s="153"/>
      <c r="B638" s="72"/>
      <c r="C638" s="49">
        <v>414</v>
      </c>
      <c r="D638" s="26"/>
      <c r="E638" s="49" t="s">
        <v>79</v>
      </c>
      <c r="F638" s="50">
        <f>F639+F640+F641</f>
        <v>1200</v>
      </c>
    </row>
    <row r="639" spans="1:6" x14ac:dyDescent="0.25">
      <c r="A639" s="153"/>
      <c r="B639" s="72" t="s">
        <v>252</v>
      </c>
      <c r="C639" s="155"/>
      <c r="D639" s="26" t="s">
        <v>80</v>
      </c>
      <c r="E639" s="27" t="s">
        <v>81</v>
      </c>
      <c r="F639" s="51">
        <v>300</v>
      </c>
    </row>
    <row r="640" spans="1:6" x14ac:dyDescent="0.25">
      <c r="A640" s="153"/>
      <c r="B640" s="72" t="s">
        <v>252</v>
      </c>
      <c r="C640" s="156"/>
      <c r="D640" s="26" t="s">
        <v>82</v>
      </c>
      <c r="E640" s="27" t="s">
        <v>83</v>
      </c>
      <c r="F640" s="51">
        <v>500</v>
      </c>
    </row>
    <row r="641" spans="1:6" x14ac:dyDescent="0.25">
      <c r="A641" s="153"/>
      <c r="B641" s="72" t="s">
        <v>252</v>
      </c>
      <c r="C641" s="157"/>
      <c r="D641" s="26" t="s">
        <v>84</v>
      </c>
      <c r="E641" s="27" t="s">
        <v>196</v>
      </c>
      <c r="F641" s="51">
        <v>400</v>
      </c>
    </row>
    <row r="642" spans="1:6" x14ac:dyDescent="0.25">
      <c r="A642" s="153"/>
      <c r="B642" s="72"/>
      <c r="C642" s="49">
        <v>415</v>
      </c>
      <c r="D642" s="26"/>
      <c r="E642" s="49" t="s">
        <v>96</v>
      </c>
      <c r="F642" s="50">
        <f>F643</f>
        <v>200</v>
      </c>
    </row>
    <row r="643" spans="1:6" x14ac:dyDescent="0.25">
      <c r="A643" s="153"/>
      <c r="B643" s="72" t="s">
        <v>252</v>
      </c>
      <c r="C643" s="73"/>
      <c r="D643" s="26" t="s">
        <v>99</v>
      </c>
      <c r="E643" s="27" t="s">
        <v>199</v>
      </c>
      <c r="F643" s="51">
        <v>200</v>
      </c>
    </row>
    <row r="644" spans="1:6" x14ac:dyDescent="0.25">
      <c r="A644" s="153"/>
      <c r="B644" s="86"/>
      <c r="C644" s="83">
        <v>418</v>
      </c>
      <c r="D644" s="17"/>
      <c r="E644" s="83" t="s">
        <v>104</v>
      </c>
      <c r="F644" s="50">
        <f>F645</f>
        <v>100000</v>
      </c>
    </row>
    <row r="645" spans="1:6" x14ac:dyDescent="0.25">
      <c r="A645" s="153"/>
      <c r="B645" s="86" t="s">
        <v>252</v>
      </c>
      <c r="C645" s="54"/>
      <c r="D645" s="17" t="s">
        <v>105</v>
      </c>
      <c r="E645" s="85" t="s">
        <v>106</v>
      </c>
      <c r="F645" s="51">
        <v>100000</v>
      </c>
    </row>
    <row r="646" spans="1:6" x14ac:dyDescent="0.25">
      <c r="A646" s="153"/>
      <c r="B646" s="86"/>
      <c r="C646" s="83">
        <v>419</v>
      </c>
      <c r="D646" s="17"/>
      <c r="E646" s="116" t="s">
        <v>107</v>
      </c>
      <c r="F646" s="50">
        <f>F647</f>
        <v>1000</v>
      </c>
    </row>
    <row r="647" spans="1:6" x14ac:dyDescent="0.25">
      <c r="A647" s="153"/>
      <c r="B647" s="86" t="s">
        <v>252</v>
      </c>
      <c r="C647" s="54"/>
      <c r="D647" s="17" t="s">
        <v>113</v>
      </c>
      <c r="E647" s="54" t="s">
        <v>201</v>
      </c>
      <c r="F647" s="51">
        <v>1000</v>
      </c>
    </row>
    <row r="648" spans="1:6" x14ac:dyDescent="0.25">
      <c r="A648" s="153"/>
      <c r="B648" s="86"/>
      <c r="C648" s="83">
        <v>463</v>
      </c>
      <c r="D648" s="17"/>
      <c r="E648" s="116" t="s">
        <v>149</v>
      </c>
      <c r="F648" s="50">
        <f>F649</f>
        <v>50000</v>
      </c>
    </row>
    <row r="649" spans="1:6" x14ac:dyDescent="0.25">
      <c r="A649" s="153"/>
      <c r="B649" s="86" t="s">
        <v>252</v>
      </c>
      <c r="C649" s="54"/>
      <c r="D649" s="17" t="s">
        <v>150</v>
      </c>
      <c r="E649" s="85" t="s">
        <v>149</v>
      </c>
      <c r="F649" s="51">
        <v>50000</v>
      </c>
    </row>
    <row r="650" spans="1:6" ht="15.75" thickBot="1" x14ac:dyDescent="0.3">
      <c r="A650" s="154"/>
      <c r="B650" s="87"/>
      <c r="C650" s="88"/>
      <c r="D650" s="68"/>
      <c r="E650" s="89" t="s">
        <v>208</v>
      </c>
      <c r="F650" s="58">
        <f>F629+F635+F638+F644+F648+F646+F642</f>
        <v>369159</v>
      </c>
    </row>
    <row r="651" spans="1:6" x14ac:dyDescent="0.25">
      <c r="A651" s="7"/>
      <c r="B651" s="7"/>
      <c r="C651" s="7"/>
      <c r="D651" s="8"/>
      <c r="E651" s="55"/>
    </row>
    <row r="652" spans="1:6" x14ac:dyDescent="0.25">
      <c r="A652" s="7"/>
      <c r="B652" s="7"/>
      <c r="C652" s="7"/>
      <c r="D652" s="8"/>
      <c r="E652" s="55"/>
    </row>
    <row r="653" spans="1:6" x14ac:dyDescent="0.25">
      <c r="A653" s="7"/>
      <c r="B653" s="7"/>
      <c r="C653" s="7"/>
      <c r="D653" s="8"/>
      <c r="E653" s="55"/>
    </row>
    <row r="654" spans="1:6" x14ac:dyDescent="0.25">
      <c r="A654" s="7"/>
      <c r="B654" s="7"/>
      <c r="C654" s="7"/>
      <c r="D654" s="8"/>
      <c r="E654" s="55"/>
    </row>
    <row r="655" spans="1:6" x14ac:dyDescent="0.25">
      <c r="A655" s="7"/>
      <c r="B655" s="7"/>
      <c r="C655" s="7"/>
      <c r="D655" s="8"/>
      <c r="E655" s="55"/>
    </row>
    <row r="656" spans="1:6" x14ac:dyDescent="0.25">
      <c r="A656" s="7"/>
      <c r="B656" s="7"/>
      <c r="C656" s="7"/>
      <c r="D656" s="8"/>
      <c r="E656" s="55"/>
    </row>
    <row r="657" spans="1:5" x14ac:dyDescent="0.25">
      <c r="A657" s="7"/>
      <c r="B657" s="7"/>
      <c r="C657" s="7"/>
      <c r="D657" s="8"/>
      <c r="E657" s="55"/>
    </row>
    <row r="658" spans="1:5" x14ac:dyDescent="0.25">
      <c r="A658" s="7"/>
      <c r="B658" s="7"/>
      <c r="C658" s="7"/>
      <c r="D658" s="8"/>
      <c r="E658" s="55"/>
    </row>
    <row r="659" spans="1:5" x14ac:dyDescent="0.25">
      <c r="A659" s="7"/>
      <c r="B659" s="7"/>
      <c r="C659" s="7"/>
      <c r="D659" s="8"/>
      <c r="E659" s="55"/>
    </row>
    <row r="660" spans="1:5" x14ac:dyDescent="0.25">
      <c r="A660" s="7"/>
      <c r="B660" s="7"/>
      <c r="C660" s="7"/>
      <c r="D660" s="8"/>
      <c r="E660" s="55"/>
    </row>
    <row r="661" spans="1:5" x14ac:dyDescent="0.25">
      <c r="A661" s="7"/>
      <c r="B661" s="7"/>
      <c r="C661" s="7"/>
      <c r="D661" s="8"/>
      <c r="E661" s="55"/>
    </row>
    <row r="662" spans="1:5" x14ac:dyDescent="0.25">
      <c r="A662" s="7"/>
      <c r="B662" s="7"/>
      <c r="C662" s="7"/>
      <c r="D662" s="8"/>
      <c r="E662" s="55"/>
    </row>
    <row r="663" spans="1:5" x14ac:dyDescent="0.25">
      <c r="A663" s="7"/>
      <c r="B663" s="7"/>
      <c r="C663" s="7"/>
      <c r="D663" s="8"/>
      <c r="E663" s="55"/>
    </row>
    <row r="664" spans="1:5" x14ac:dyDescent="0.25">
      <c r="A664" s="7"/>
      <c r="B664" s="7"/>
      <c r="C664" s="7"/>
      <c r="D664" s="8"/>
      <c r="E664" s="55"/>
    </row>
    <row r="665" spans="1:5" x14ac:dyDescent="0.25">
      <c r="A665" s="7"/>
      <c r="B665" s="7"/>
      <c r="C665" s="7"/>
      <c r="D665" s="8"/>
      <c r="E665" s="55"/>
    </row>
    <row r="666" spans="1:5" x14ac:dyDescent="0.25">
      <c r="A666" s="7"/>
      <c r="B666" s="7"/>
      <c r="C666" s="7"/>
      <c r="D666" s="8"/>
      <c r="E666" s="55"/>
    </row>
    <row r="667" spans="1:5" x14ac:dyDescent="0.25">
      <c r="A667" s="7"/>
      <c r="B667" s="7"/>
      <c r="C667" s="7"/>
      <c r="D667" s="8"/>
      <c r="E667" s="55"/>
    </row>
    <row r="668" spans="1:5" x14ac:dyDescent="0.25">
      <c r="A668" s="7"/>
      <c r="B668" s="7"/>
      <c r="C668" s="7"/>
      <c r="D668" s="8"/>
      <c r="E668" s="55"/>
    </row>
    <row r="669" spans="1:5" x14ac:dyDescent="0.25">
      <c r="A669" s="7"/>
      <c r="B669" s="7"/>
      <c r="C669" s="7"/>
      <c r="D669" s="8"/>
      <c r="E669" s="55"/>
    </row>
    <row r="670" spans="1:5" x14ac:dyDescent="0.25">
      <c r="A670" s="7"/>
      <c r="B670" s="7"/>
      <c r="C670" s="7"/>
      <c r="D670" s="8"/>
      <c r="E670" s="55"/>
    </row>
    <row r="671" spans="1:5" x14ac:dyDescent="0.25">
      <c r="A671" s="7"/>
      <c r="B671" s="7"/>
      <c r="C671" s="7"/>
      <c r="D671" s="8"/>
      <c r="E671" s="55"/>
    </row>
    <row r="672" spans="1:5" x14ac:dyDescent="0.25">
      <c r="A672" s="7"/>
      <c r="B672" s="7"/>
      <c r="C672" s="7"/>
      <c r="D672" s="8"/>
      <c r="E672" s="55"/>
    </row>
    <row r="673" spans="1:6" x14ac:dyDescent="0.25">
      <c r="A673" s="7"/>
      <c r="B673" s="7"/>
      <c r="C673" s="7"/>
      <c r="D673" s="8"/>
      <c r="E673" s="55"/>
    </row>
    <row r="674" spans="1:6" x14ac:dyDescent="0.25">
      <c r="A674" s="7"/>
      <c r="B674" s="7"/>
      <c r="C674" s="7"/>
      <c r="D674" s="8"/>
      <c r="E674" s="55"/>
    </row>
    <row r="675" spans="1:6" ht="15.75" x14ac:dyDescent="0.25">
      <c r="A675" s="7"/>
      <c r="B675" s="150" t="s">
        <v>279</v>
      </c>
      <c r="C675" s="150"/>
      <c r="D675" s="150"/>
      <c r="E675" s="150"/>
    </row>
    <row r="676" spans="1:6" ht="16.5" thickBot="1" x14ac:dyDescent="0.3">
      <c r="A676" s="7"/>
      <c r="B676" s="63"/>
      <c r="C676" s="63"/>
      <c r="D676" s="63"/>
      <c r="E676" s="63"/>
    </row>
    <row r="677" spans="1:6" x14ac:dyDescent="0.25">
      <c r="A677" s="39" t="s">
        <v>191</v>
      </c>
      <c r="B677" s="66" t="s">
        <v>210</v>
      </c>
      <c r="C677" s="66" t="s">
        <v>6</v>
      </c>
      <c r="D677" s="66" t="s">
        <v>6</v>
      </c>
      <c r="E677" s="65" t="s">
        <v>9</v>
      </c>
      <c r="F677" s="145" t="s">
        <v>7</v>
      </c>
    </row>
    <row r="678" spans="1:6" ht="15.75" thickBot="1" x14ac:dyDescent="0.3">
      <c r="A678" s="94" t="s">
        <v>8</v>
      </c>
      <c r="B678" s="95" t="s">
        <v>8</v>
      </c>
      <c r="C678" s="95" t="s">
        <v>8</v>
      </c>
      <c r="D678" s="95" t="s">
        <v>8</v>
      </c>
      <c r="E678" s="96"/>
      <c r="F678" s="146"/>
    </row>
    <row r="679" spans="1:6" x14ac:dyDescent="0.25">
      <c r="A679" s="97"/>
      <c r="B679" s="98"/>
      <c r="C679" s="98"/>
      <c r="D679" s="98"/>
      <c r="E679" s="98"/>
      <c r="F679" s="99"/>
    </row>
    <row r="680" spans="1:6" x14ac:dyDescent="0.25">
      <c r="A680" s="69" t="s">
        <v>280</v>
      </c>
      <c r="B680" s="17"/>
      <c r="C680" s="70"/>
      <c r="D680" s="17"/>
      <c r="E680" s="54"/>
      <c r="F680" s="82"/>
    </row>
    <row r="681" spans="1:6" x14ac:dyDescent="0.25">
      <c r="A681" s="152"/>
      <c r="B681" s="26"/>
      <c r="C681" s="49">
        <v>411</v>
      </c>
      <c r="D681" s="26"/>
      <c r="E681" s="49" t="s">
        <v>56</v>
      </c>
      <c r="F681" s="50">
        <f>F682+F683+F684+F685+F686</f>
        <v>54489</v>
      </c>
    </row>
    <row r="682" spans="1:6" x14ac:dyDescent="0.25">
      <c r="A682" s="153"/>
      <c r="B682" s="72" t="s">
        <v>229</v>
      </c>
      <c r="C682" s="155"/>
      <c r="D682" s="26" t="s">
        <v>57</v>
      </c>
      <c r="E682" s="27" t="s">
        <v>58</v>
      </c>
      <c r="F682" s="51">
        <v>41389</v>
      </c>
    </row>
    <row r="683" spans="1:6" x14ac:dyDescent="0.25">
      <c r="A683" s="153"/>
      <c r="B683" s="72" t="s">
        <v>229</v>
      </c>
      <c r="C683" s="156"/>
      <c r="D683" s="26" t="s">
        <v>59</v>
      </c>
      <c r="E683" s="27" t="s">
        <v>60</v>
      </c>
      <c r="F683" s="51">
        <v>2400</v>
      </c>
    </row>
    <row r="684" spans="1:6" x14ac:dyDescent="0.25">
      <c r="A684" s="153"/>
      <c r="B684" s="72" t="s">
        <v>229</v>
      </c>
      <c r="C684" s="156"/>
      <c r="D684" s="26" t="s">
        <v>61</v>
      </c>
      <c r="E684" s="27" t="s">
        <v>62</v>
      </c>
      <c r="F684" s="51">
        <v>7600</v>
      </c>
    </row>
    <row r="685" spans="1:6" x14ac:dyDescent="0.25">
      <c r="A685" s="153"/>
      <c r="B685" s="72" t="s">
        <v>229</v>
      </c>
      <c r="C685" s="156"/>
      <c r="D685" s="26" t="s">
        <v>63</v>
      </c>
      <c r="E685" s="27" t="s">
        <v>64</v>
      </c>
      <c r="F685" s="51">
        <v>2900</v>
      </c>
    </row>
    <row r="686" spans="1:6" x14ac:dyDescent="0.25">
      <c r="A686" s="153"/>
      <c r="B686" s="72" t="s">
        <v>229</v>
      </c>
      <c r="C686" s="157"/>
      <c r="D686" s="26" t="s">
        <v>65</v>
      </c>
      <c r="E686" s="27" t="s">
        <v>66</v>
      </c>
      <c r="F686" s="51">
        <v>200</v>
      </c>
    </row>
    <row r="687" spans="1:6" x14ac:dyDescent="0.25">
      <c r="A687" s="153"/>
      <c r="B687" s="72"/>
      <c r="C687" s="49">
        <v>413</v>
      </c>
      <c r="D687" s="26"/>
      <c r="E687" s="49" t="s">
        <v>70</v>
      </c>
      <c r="F687" s="50">
        <f>F688+F689</f>
        <v>1000</v>
      </c>
    </row>
    <row r="688" spans="1:6" x14ac:dyDescent="0.25">
      <c r="A688" s="153"/>
      <c r="B688" s="72" t="s">
        <v>229</v>
      </c>
      <c r="C688" s="155"/>
      <c r="D688" s="26" t="s">
        <v>71</v>
      </c>
      <c r="E688" s="27" t="s">
        <v>72</v>
      </c>
      <c r="F688" s="51">
        <v>500</v>
      </c>
    </row>
    <row r="689" spans="1:6" x14ac:dyDescent="0.25">
      <c r="A689" s="153"/>
      <c r="B689" s="72" t="s">
        <v>229</v>
      </c>
      <c r="C689" s="157"/>
      <c r="D689" s="26" t="s">
        <v>77</v>
      </c>
      <c r="E689" s="27" t="s">
        <v>195</v>
      </c>
      <c r="F689" s="51">
        <v>500</v>
      </c>
    </row>
    <row r="690" spans="1:6" x14ac:dyDescent="0.25">
      <c r="A690" s="153"/>
      <c r="B690" s="72"/>
      <c r="C690" s="49">
        <v>414</v>
      </c>
      <c r="D690" s="26"/>
      <c r="E690" s="49" t="s">
        <v>79</v>
      </c>
      <c r="F690" s="50">
        <f>F691+F692+F693+F694+F695+F696</f>
        <v>9200</v>
      </c>
    </row>
    <row r="691" spans="1:6" x14ac:dyDescent="0.25">
      <c r="A691" s="153"/>
      <c r="B691" s="72" t="s">
        <v>229</v>
      </c>
      <c r="C691" s="155"/>
      <c r="D691" s="26" t="s">
        <v>80</v>
      </c>
      <c r="E691" s="27" t="s">
        <v>81</v>
      </c>
      <c r="F691" s="51">
        <v>500</v>
      </c>
    </row>
    <row r="692" spans="1:6" x14ac:dyDescent="0.25">
      <c r="A692" s="153"/>
      <c r="B692" s="72" t="s">
        <v>229</v>
      </c>
      <c r="C692" s="156"/>
      <c r="D692" s="26" t="s">
        <v>82</v>
      </c>
      <c r="E692" s="27" t="s">
        <v>83</v>
      </c>
      <c r="F692" s="51">
        <v>500</v>
      </c>
    </row>
    <row r="693" spans="1:6" x14ac:dyDescent="0.25">
      <c r="A693" s="153"/>
      <c r="B693" s="72" t="s">
        <v>229</v>
      </c>
      <c r="C693" s="156"/>
      <c r="D693" s="26" t="s">
        <v>84</v>
      </c>
      <c r="E693" s="27" t="s">
        <v>240</v>
      </c>
      <c r="F693" s="51">
        <v>400</v>
      </c>
    </row>
    <row r="694" spans="1:6" x14ac:dyDescent="0.25">
      <c r="A694" s="153"/>
      <c r="B694" s="86" t="s">
        <v>229</v>
      </c>
      <c r="C694" s="157"/>
      <c r="D694" s="17" t="s">
        <v>88</v>
      </c>
      <c r="E694" s="54" t="s">
        <v>89</v>
      </c>
      <c r="F694" s="51">
        <v>3000</v>
      </c>
    </row>
    <row r="695" spans="1:6" x14ac:dyDescent="0.25">
      <c r="A695" s="153"/>
      <c r="B695" s="86" t="s">
        <v>229</v>
      </c>
      <c r="C695" s="73"/>
      <c r="D695" s="17" t="s">
        <v>94</v>
      </c>
      <c r="E695" s="54" t="s">
        <v>281</v>
      </c>
      <c r="F695" s="51">
        <v>4000</v>
      </c>
    </row>
    <row r="696" spans="1:6" x14ac:dyDescent="0.25">
      <c r="A696" s="153"/>
      <c r="B696" s="86" t="s">
        <v>229</v>
      </c>
      <c r="C696" s="73"/>
      <c r="D696" s="17" t="s">
        <v>94</v>
      </c>
      <c r="E696" s="54" t="s">
        <v>282</v>
      </c>
      <c r="F696" s="51">
        <v>800</v>
      </c>
    </row>
    <row r="697" spans="1:6" x14ac:dyDescent="0.25">
      <c r="A697" s="153"/>
      <c r="B697" s="86"/>
      <c r="C697" s="83">
        <v>415</v>
      </c>
      <c r="D697" s="17"/>
      <c r="E697" s="83" t="s">
        <v>96</v>
      </c>
      <c r="F697" s="50">
        <f>F698</f>
        <v>200</v>
      </c>
    </row>
    <row r="698" spans="1:6" x14ac:dyDescent="0.25">
      <c r="A698" s="153"/>
      <c r="B698" s="86" t="s">
        <v>229</v>
      </c>
      <c r="C698" s="73"/>
      <c r="D698" s="17" t="s">
        <v>99</v>
      </c>
      <c r="E698" s="54" t="s">
        <v>199</v>
      </c>
      <c r="F698" s="51">
        <v>200</v>
      </c>
    </row>
    <row r="699" spans="1:6" x14ac:dyDescent="0.25">
      <c r="A699" s="153"/>
      <c r="B699" s="86"/>
      <c r="C699" s="83">
        <v>419</v>
      </c>
      <c r="D699" s="17"/>
      <c r="E699" s="83" t="s">
        <v>107</v>
      </c>
      <c r="F699" s="50">
        <f>F700+F701</f>
        <v>3000</v>
      </c>
    </row>
    <row r="700" spans="1:6" x14ac:dyDescent="0.25">
      <c r="A700" s="153"/>
      <c r="B700" s="86" t="s">
        <v>229</v>
      </c>
      <c r="C700" s="155"/>
      <c r="D700" s="17" t="s">
        <v>108</v>
      </c>
      <c r="E700" s="54" t="s">
        <v>109</v>
      </c>
      <c r="F700" s="51">
        <v>2000</v>
      </c>
    </row>
    <row r="701" spans="1:6" x14ac:dyDescent="0.25">
      <c r="A701" s="153"/>
      <c r="B701" s="86" t="s">
        <v>229</v>
      </c>
      <c r="C701" s="157"/>
      <c r="D701" s="17" t="s">
        <v>113</v>
      </c>
      <c r="E701" s="54" t="s">
        <v>201</v>
      </c>
      <c r="F701" s="51">
        <v>1000</v>
      </c>
    </row>
    <row r="702" spans="1:6" x14ac:dyDescent="0.25">
      <c r="A702" s="153"/>
      <c r="B702" s="86"/>
      <c r="C702" s="83">
        <v>431</v>
      </c>
      <c r="D702" s="17"/>
      <c r="E702" s="83" t="s">
        <v>202</v>
      </c>
      <c r="F702" s="50">
        <f>F703</f>
        <v>16000</v>
      </c>
    </row>
    <row r="703" spans="1:6" x14ac:dyDescent="0.25">
      <c r="A703" s="153"/>
      <c r="B703" s="86" t="s">
        <v>229</v>
      </c>
      <c r="C703" s="73"/>
      <c r="D703" s="17" t="s">
        <v>126</v>
      </c>
      <c r="E703" s="54" t="s">
        <v>283</v>
      </c>
      <c r="F703" s="51">
        <v>16000</v>
      </c>
    </row>
    <row r="704" spans="1:6" x14ac:dyDescent="0.25">
      <c r="A704" s="153"/>
      <c r="B704" s="86"/>
      <c r="C704" s="83">
        <v>463</v>
      </c>
      <c r="D704" s="17"/>
      <c r="E704" s="83" t="s">
        <v>149</v>
      </c>
      <c r="F704" s="50">
        <f>F705+F706+F707+F708</f>
        <v>169840</v>
      </c>
    </row>
    <row r="705" spans="1:6" x14ac:dyDescent="0.25">
      <c r="A705" s="153"/>
      <c r="B705" s="86" t="s">
        <v>229</v>
      </c>
      <c r="C705" s="155"/>
      <c r="D705" s="17" t="s">
        <v>150</v>
      </c>
      <c r="E705" s="85" t="s">
        <v>149</v>
      </c>
      <c r="F705" s="51">
        <v>25000</v>
      </c>
    </row>
    <row r="706" spans="1:6" x14ac:dyDescent="0.25">
      <c r="A706" s="153"/>
      <c r="B706" s="86" t="s">
        <v>229</v>
      </c>
      <c r="C706" s="156"/>
      <c r="D706" s="17" t="s">
        <v>150</v>
      </c>
      <c r="E706" s="85" t="s">
        <v>284</v>
      </c>
      <c r="F706" s="51">
        <v>57400</v>
      </c>
    </row>
    <row r="707" spans="1:6" x14ac:dyDescent="0.25">
      <c r="A707" s="153"/>
      <c r="B707" s="86" t="s">
        <v>229</v>
      </c>
      <c r="C707" s="156"/>
      <c r="D707" s="17" t="s">
        <v>150</v>
      </c>
      <c r="E707" s="85" t="s">
        <v>285</v>
      </c>
      <c r="F707" s="51">
        <v>37440</v>
      </c>
    </row>
    <row r="708" spans="1:6" x14ac:dyDescent="0.25">
      <c r="A708" s="153"/>
      <c r="B708" s="86" t="s">
        <v>229</v>
      </c>
      <c r="C708" s="156"/>
      <c r="D708" s="17" t="s">
        <v>151</v>
      </c>
      <c r="E708" s="85" t="s">
        <v>152</v>
      </c>
      <c r="F708" s="51">
        <v>50000</v>
      </c>
    </row>
    <row r="709" spans="1:6" ht="15.75" thickBot="1" x14ac:dyDescent="0.3">
      <c r="A709" s="154"/>
      <c r="B709" s="87"/>
      <c r="C709" s="160"/>
      <c r="D709" s="68"/>
      <c r="E709" s="89" t="s">
        <v>208</v>
      </c>
      <c r="F709" s="58">
        <f>F681+F687+F690+F704+F699+F697+F702</f>
        <v>253729</v>
      </c>
    </row>
    <row r="710" spans="1:6" x14ac:dyDescent="0.25">
      <c r="A710" s="7"/>
      <c r="B710" s="7"/>
      <c r="C710" s="7"/>
      <c r="D710" s="8"/>
      <c r="E710" s="55"/>
    </row>
    <row r="711" spans="1:6" ht="15.75" x14ac:dyDescent="0.25">
      <c r="A711" s="7"/>
      <c r="B711" s="7"/>
      <c r="C711" s="7"/>
      <c r="D711" s="8"/>
      <c r="E711" s="62"/>
    </row>
    <row r="712" spans="1:6" x14ac:dyDescent="0.25">
      <c r="A712" s="7"/>
      <c r="B712" s="7"/>
      <c r="C712" s="7"/>
      <c r="D712" s="8"/>
      <c r="E712" s="55"/>
    </row>
    <row r="713" spans="1:6" x14ac:dyDescent="0.25">
      <c r="A713" s="7"/>
      <c r="B713" s="7"/>
      <c r="C713" s="7"/>
      <c r="D713" s="8"/>
      <c r="E713" s="55"/>
    </row>
    <row r="714" spans="1:6" x14ac:dyDescent="0.25">
      <c r="A714" s="7"/>
      <c r="B714" s="7"/>
      <c r="C714" s="7"/>
      <c r="D714" s="8"/>
      <c r="E714" s="55"/>
    </row>
    <row r="715" spans="1:6" x14ac:dyDescent="0.25">
      <c r="A715" s="7"/>
      <c r="B715" s="7"/>
      <c r="C715" s="7"/>
      <c r="D715" s="8"/>
      <c r="E715" s="55"/>
    </row>
    <row r="716" spans="1:6" x14ac:dyDescent="0.25">
      <c r="A716" s="7"/>
      <c r="B716" s="7"/>
      <c r="C716" s="7"/>
      <c r="D716" s="8"/>
      <c r="E716" s="55"/>
    </row>
    <row r="717" spans="1:6" x14ac:dyDescent="0.25">
      <c r="A717" s="7"/>
      <c r="B717" s="7"/>
      <c r="C717" s="7"/>
      <c r="D717" s="8"/>
      <c r="E717" s="55"/>
    </row>
    <row r="718" spans="1:6" x14ac:dyDescent="0.25">
      <c r="A718" s="7"/>
      <c r="B718" s="7"/>
      <c r="C718" s="7"/>
      <c r="D718" s="8"/>
      <c r="E718" s="55"/>
    </row>
    <row r="719" spans="1:6" x14ac:dyDescent="0.25">
      <c r="A719" s="7"/>
      <c r="B719" s="7"/>
      <c r="C719" s="7"/>
      <c r="D719" s="8"/>
      <c r="E719" s="55"/>
    </row>
    <row r="720" spans="1:6" x14ac:dyDescent="0.25">
      <c r="A720" s="7"/>
      <c r="B720" s="7"/>
      <c r="C720" s="7"/>
      <c r="D720" s="8"/>
      <c r="E720" s="55"/>
    </row>
    <row r="721" spans="1:6" x14ac:dyDescent="0.25">
      <c r="A721" s="7"/>
      <c r="B721" s="7"/>
      <c r="C721" s="7"/>
      <c r="D721" s="8"/>
      <c r="E721" s="55"/>
    </row>
    <row r="722" spans="1:6" x14ac:dyDescent="0.25">
      <c r="A722" s="7"/>
      <c r="B722" s="7"/>
      <c r="C722" s="7"/>
      <c r="D722" s="8"/>
      <c r="E722" s="55"/>
    </row>
    <row r="723" spans="1:6" x14ac:dyDescent="0.25">
      <c r="A723" s="7"/>
      <c r="B723" s="7"/>
      <c r="C723" s="7"/>
      <c r="D723" s="8"/>
      <c r="E723" s="55"/>
    </row>
    <row r="724" spans="1:6" x14ac:dyDescent="0.25">
      <c r="A724" s="7"/>
      <c r="B724" s="7"/>
      <c r="C724" s="7"/>
      <c r="D724" s="8"/>
      <c r="E724" s="55"/>
    </row>
    <row r="725" spans="1:6" ht="18.75" x14ac:dyDescent="0.3">
      <c r="A725" s="7"/>
      <c r="B725" s="150" t="s">
        <v>286</v>
      </c>
      <c r="C725" s="159"/>
      <c r="D725" s="159"/>
      <c r="E725" s="159"/>
    </row>
    <row r="726" spans="1:6" ht="19.5" thickBot="1" x14ac:dyDescent="0.35">
      <c r="A726" s="7"/>
      <c r="B726" s="63"/>
      <c r="C726" s="90"/>
      <c r="D726" s="90"/>
      <c r="E726" s="90"/>
    </row>
    <row r="727" spans="1:6" x14ac:dyDescent="0.25">
      <c r="A727" s="39" t="s">
        <v>191</v>
      </c>
      <c r="B727" s="66" t="s">
        <v>210</v>
      </c>
      <c r="C727" s="66" t="s">
        <v>6</v>
      </c>
      <c r="D727" s="66" t="s">
        <v>6</v>
      </c>
      <c r="E727" s="65" t="s">
        <v>9</v>
      </c>
      <c r="F727" s="145" t="s">
        <v>7</v>
      </c>
    </row>
    <row r="728" spans="1:6" ht="15.75" thickBot="1" x14ac:dyDescent="0.3">
      <c r="A728" s="94" t="s">
        <v>8</v>
      </c>
      <c r="B728" s="95" t="s">
        <v>8</v>
      </c>
      <c r="C728" s="95" t="s">
        <v>8</v>
      </c>
      <c r="D728" s="95" t="s">
        <v>8</v>
      </c>
      <c r="E728" s="96"/>
      <c r="F728" s="146"/>
    </row>
    <row r="729" spans="1:6" x14ac:dyDescent="0.25">
      <c r="A729" s="97"/>
      <c r="B729" s="98"/>
      <c r="C729" s="98"/>
      <c r="D729" s="98"/>
      <c r="E729" s="98"/>
      <c r="F729" s="99"/>
    </row>
    <row r="730" spans="1:6" x14ac:dyDescent="0.25">
      <c r="A730" s="69" t="s">
        <v>287</v>
      </c>
      <c r="B730" s="17"/>
      <c r="C730" s="70"/>
      <c r="D730" s="17"/>
      <c r="E730" s="54"/>
      <c r="F730" s="82"/>
    </row>
    <row r="731" spans="1:6" x14ac:dyDescent="0.25">
      <c r="A731" s="152"/>
      <c r="B731" s="26"/>
      <c r="C731" s="49">
        <v>411</v>
      </c>
      <c r="D731" s="26"/>
      <c r="E731" s="49" t="s">
        <v>56</v>
      </c>
      <c r="F731" s="50">
        <f>F732+F733+F734+F735+F736</f>
        <v>296417</v>
      </c>
    </row>
    <row r="732" spans="1:6" x14ac:dyDescent="0.25">
      <c r="A732" s="153"/>
      <c r="B732" s="72" t="s">
        <v>288</v>
      </c>
      <c r="C732" s="155"/>
      <c r="D732" s="26" t="s">
        <v>57</v>
      </c>
      <c r="E732" s="27" t="s">
        <v>58</v>
      </c>
      <c r="F732" s="51">
        <v>222017</v>
      </c>
    </row>
    <row r="733" spans="1:6" x14ac:dyDescent="0.25">
      <c r="A733" s="153"/>
      <c r="B733" s="72" t="s">
        <v>288</v>
      </c>
      <c r="C733" s="156"/>
      <c r="D733" s="26" t="s">
        <v>59</v>
      </c>
      <c r="E733" s="27" t="s">
        <v>60</v>
      </c>
      <c r="F733" s="51">
        <v>10200</v>
      </c>
    </row>
    <row r="734" spans="1:6" x14ac:dyDescent="0.25">
      <c r="A734" s="153"/>
      <c r="B734" s="72" t="s">
        <v>288</v>
      </c>
      <c r="C734" s="156"/>
      <c r="D734" s="26" t="s">
        <v>61</v>
      </c>
      <c r="E734" s="27" t="s">
        <v>62</v>
      </c>
      <c r="F734" s="51">
        <v>43600</v>
      </c>
    </row>
    <row r="735" spans="1:6" x14ac:dyDescent="0.25">
      <c r="A735" s="153"/>
      <c r="B735" s="72" t="s">
        <v>288</v>
      </c>
      <c r="C735" s="156"/>
      <c r="D735" s="26" t="s">
        <v>63</v>
      </c>
      <c r="E735" s="27" t="s">
        <v>64</v>
      </c>
      <c r="F735" s="51">
        <v>19400</v>
      </c>
    </row>
    <row r="736" spans="1:6" x14ac:dyDescent="0.25">
      <c r="A736" s="153"/>
      <c r="B736" s="72" t="s">
        <v>288</v>
      </c>
      <c r="C736" s="157"/>
      <c r="D736" s="26" t="s">
        <v>65</v>
      </c>
      <c r="E736" s="27" t="s">
        <v>66</v>
      </c>
      <c r="F736" s="51">
        <v>1200</v>
      </c>
    </row>
    <row r="737" spans="1:6" x14ac:dyDescent="0.25">
      <c r="A737" s="153"/>
      <c r="B737" s="72"/>
      <c r="C737" s="49">
        <v>413</v>
      </c>
      <c r="D737" s="26"/>
      <c r="E737" s="49" t="s">
        <v>70</v>
      </c>
      <c r="F737" s="50">
        <f>F738+F739</f>
        <v>3000</v>
      </c>
    </row>
    <row r="738" spans="1:6" x14ac:dyDescent="0.25">
      <c r="A738" s="153"/>
      <c r="B738" s="72" t="s">
        <v>288</v>
      </c>
      <c r="C738" s="155"/>
      <c r="D738" s="26" t="s">
        <v>71</v>
      </c>
      <c r="E738" s="27" t="s">
        <v>72</v>
      </c>
      <c r="F738" s="51">
        <v>1000</v>
      </c>
    </row>
    <row r="739" spans="1:6" x14ac:dyDescent="0.25">
      <c r="A739" s="153"/>
      <c r="B739" s="72" t="s">
        <v>288</v>
      </c>
      <c r="C739" s="157"/>
      <c r="D739" s="26" t="s">
        <v>77</v>
      </c>
      <c r="E739" s="27" t="s">
        <v>195</v>
      </c>
      <c r="F739" s="51">
        <v>2000</v>
      </c>
    </row>
    <row r="740" spans="1:6" x14ac:dyDescent="0.25">
      <c r="A740" s="153"/>
      <c r="B740" s="72"/>
      <c r="C740" s="49">
        <v>414</v>
      </c>
      <c r="D740" s="26"/>
      <c r="E740" s="49" t="s">
        <v>79</v>
      </c>
      <c r="F740" s="50">
        <f>F741+F742+F743</f>
        <v>2000</v>
      </c>
    </row>
    <row r="741" spans="1:6" x14ac:dyDescent="0.25">
      <c r="A741" s="153"/>
      <c r="B741" s="72" t="s">
        <v>288</v>
      </c>
      <c r="C741" s="155"/>
      <c r="D741" s="26" t="s">
        <v>80</v>
      </c>
      <c r="E741" s="27" t="s">
        <v>81</v>
      </c>
      <c r="F741" s="51">
        <v>500</v>
      </c>
    </row>
    <row r="742" spans="1:6" x14ac:dyDescent="0.25">
      <c r="A742" s="153"/>
      <c r="B742" s="72" t="s">
        <v>288</v>
      </c>
      <c r="C742" s="156"/>
      <c r="D742" s="26" t="s">
        <v>82</v>
      </c>
      <c r="E742" s="27" t="s">
        <v>83</v>
      </c>
      <c r="F742" s="51">
        <v>500</v>
      </c>
    </row>
    <row r="743" spans="1:6" x14ac:dyDescent="0.25">
      <c r="A743" s="153"/>
      <c r="B743" s="72" t="s">
        <v>288</v>
      </c>
      <c r="C743" s="157"/>
      <c r="D743" s="26" t="s">
        <v>84</v>
      </c>
      <c r="E743" s="27" t="s">
        <v>240</v>
      </c>
      <c r="F743" s="51">
        <v>1000</v>
      </c>
    </row>
    <row r="744" spans="1:6" x14ac:dyDescent="0.25">
      <c r="A744" s="153"/>
      <c r="B744" s="86"/>
      <c r="C744" s="83">
        <v>415</v>
      </c>
      <c r="D744" s="17"/>
      <c r="E744" s="83" t="s">
        <v>96</v>
      </c>
      <c r="F744" s="50">
        <f>F745+200</f>
        <v>2200</v>
      </c>
    </row>
    <row r="745" spans="1:6" x14ac:dyDescent="0.25">
      <c r="A745" s="153"/>
      <c r="B745" s="86" t="s">
        <v>288</v>
      </c>
      <c r="C745" s="54"/>
      <c r="D745" s="17" t="s">
        <v>99</v>
      </c>
      <c r="E745" s="54" t="s">
        <v>200</v>
      </c>
      <c r="F745" s="51">
        <v>2000</v>
      </c>
    </row>
    <row r="746" spans="1:6" x14ac:dyDescent="0.25">
      <c r="A746" s="153"/>
      <c r="B746" s="86"/>
      <c r="C746" s="54"/>
      <c r="D746" s="17" t="s">
        <v>99</v>
      </c>
      <c r="E746" s="54" t="s">
        <v>199</v>
      </c>
      <c r="F746" s="51">
        <v>200</v>
      </c>
    </row>
    <row r="747" spans="1:6" x14ac:dyDescent="0.25">
      <c r="A747" s="153"/>
      <c r="B747" s="86"/>
      <c r="C747" s="83">
        <v>419</v>
      </c>
      <c r="D747" s="17"/>
      <c r="E747" s="83" t="s">
        <v>107</v>
      </c>
      <c r="F747" s="50">
        <f>F748</f>
        <v>1000</v>
      </c>
    </row>
    <row r="748" spans="1:6" x14ac:dyDescent="0.25">
      <c r="A748" s="153"/>
      <c r="B748" s="86" t="s">
        <v>288</v>
      </c>
      <c r="C748" s="54"/>
      <c r="D748" s="17" t="s">
        <v>113</v>
      </c>
      <c r="E748" s="54" t="s">
        <v>201</v>
      </c>
      <c r="F748" s="51">
        <v>1000</v>
      </c>
    </row>
    <row r="749" spans="1:6" x14ac:dyDescent="0.25">
      <c r="A749" s="153"/>
      <c r="B749" s="86"/>
      <c r="C749" s="83">
        <v>463</v>
      </c>
      <c r="D749" s="17"/>
      <c r="E749" s="83" t="s">
        <v>149</v>
      </c>
      <c r="F749" s="50">
        <f>F750</f>
        <v>60000</v>
      </c>
    </row>
    <row r="750" spans="1:6" x14ac:dyDescent="0.25">
      <c r="A750" s="153"/>
      <c r="B750" s="86" t="s">
        <v>288</v>
      </c>
      <c r="C750" s="54"/>
      <c r="D750" s="17" t="s">
        <v>150</v>
      </c>
      <c r="E750" s="85" t="s">
        <v>149</v>
      </c>
      <c r="F750" s="51">
        <v>60000</v>
      </c>
    </row>
    <row r="751" spans="1:6" ht="15.75" thickBot="1" x14ac:dyDescent="0.3">
      <c r="A751" s="154"/>
      <c r="B751" s="87"/>
      <c r="C751" s="88"/>
      <c r="D751" s="68"/>
      <c r="E751" s="89" t="s">
        <v>208</v>
      </c>
      <c r="F751" s="58">
        <f>F731+F737+F740+F744+F749+F747</f>
        <v>364617</v>
      </c>
    </row>
    <row r="752" spans="1:6" x14ac:dyDescent="0.25">
      <c r="A752" s="7"/>
      <c r="B752" s="7"/>
      <c r="C752" s="7"/>
      <c r="D752" s="8"/>
      <c r="E752" s="55"/>
    </row>
    <row r="753" spans="1:5" x14ac:dyDescent="0.25">
      <c r="A753" s="7"/>
      <c r="B753" s="7"/>
      <c r="C753" s="7"/>
      <c r="D753" s="8"/>
      <c r="E753" s="55"/>
    </row>
    <row r="754" spans="1:5" x14ac:dyDescent="0.25">
      <c r="A754" s="7"/>
      <c r="B754" s="7"/>
      <c r="C754" s="7"/>
      <c r="D754" s="8"/>
      <c r="E754" s="55"/>
    </row>
    <row r="755" spans="1:5" x14ac:dyDescent="0.25">
      <c r="A755" s="7"/>
      <c r="B755" s="7"/>
      <c r="C755" s="7"/>
      <c r="D755" s="8"/>
      <c r="E755" s="55"/>
    </row>
    <row r="756" spans="1:5" x14ac:dyDescent="0.25">
      <c r="A756" s="7"/>
      <c r="B756" s="7"/>
      <c r="C756" s="7"/>
      <c r="D756" s="8"/>
      <c r="E756" s="55"/>
    </row>
    <row r="757" spans="1:5" x14ac:dyDescent="0.25">
      <c r="A757" s="7"/>
      <c r="B757" s="7"/>
      <c r="C757" s="7"/>
      <c r="D757" s="8"/>
      <c r="E757" s="55"/>
    </row>
    <row r="758" spans="1:5" x14ac:dyDescent="0.25">
      <c r="A758" s="7"/>
      <c r="B758" s="7"/>
      <c r="C758" s="7"/>
      <c r="D758" s="8"/>
      <c r="E758" s="55"/>
    </row>
    <row r="759" spans="1:5" x14ac:dyDescent="0.25">
      <c r="A759" s="7"/>
      <c r="B759" s="7"/>
      <c r="C759" s="7"/>
      <c r="D759" s="8"/>
      <c r="E759" s="55"/>
    </row>
    <row r="760" spans="1:5" x14ac:dyDescent="0.25">
      <c r="A760" s="7"/>
      <c r="B760" s="7"/>
      <c r="C760" s="7"/>
      <c r="D760" s="8"/>
      <c r="E760" s="55"/>
    </row>
    <row r="761" spans="1:5" x14ac:dyDescent="0.25">
      <c r="A761" s="7"/>
      <c r="B761" s="7"/>
      <c r="C761" s="7"/>
      <c r="D761" s="8"/>
      <c r="E761" s="55"/>
    </row>
    <row r="762" spans="1:5" x14ac:dyDescent="0.25">
      <c r="A762" s="7"/>
      <c r="B762" s="7"/>
      <c r="C762" s="7"/>
      <c r="D762" s="8"/>
      <c r="E762" s="55"/>
    </row>
    <row r="763" spans="1:5" x14ac:dyDescent="0.25">
      <c r="A763" s="7"/>
      <c r="B763" s="7"/>
      <c r="C763" s="7"/>
      <c r="D763" s="8"/>
      <c r="E763" s="55"/>
    </row>
    <row r="764" spans="1:5" x14ac:dyDescent="0.25">
      <c r="A764" s="7"/>
      <c r="B764" s="7"/>
      <c r="C764" s="7"/>
      <c r="D764" s="8"/>
      <c r="E764" s="55"/>
    </row>
    <row r="765" spans="1:5" x14ac:dyDescent="0.25">
      <c r="A765" s="7"/>
      <c r="B765" s="7"/>
      <c r="C765" s="7"/>
      <c r="D765" s="8"/>
      <c r="E765" s="55"/>
    </row>
    <row r="766" spans="1:5" x14ac:dyDescent="0.25">
      <c r="A766" s="7"/>
      <c r="B766" s="7"/>
      <c r="C766" s="7"/>
      <c r="D766" s="8"/>
      <c r="E766" s="55"/>
    </row>
    <row r="767" spans="1:5" x14ac:dyDescent="0.25">
      <c r="A767" s="7"/>
      <c r="B767" s="7"/>
      <c r="C767" s="7"/>
      <c r="D767" s="8"/>
      <c r="E767" s="55"/>
    </row>
    <row r="768" spans="1:5" x14ac:dyDescent="0.25">
      <c r="A768" s="7"/>
      <c r="B768" s="7"/>
      <c r="C768" s="7"/>
      <c r="D768" s="8"/>
      <c r="E768" s="55"/>
    </row>
    <row r="769" spans="1:6" x14ac:dyDescent="0.25">
      <c r="A769" s="7"/>
      <c r="B769" s="7"/>
      <c r="C769" s="7"/>
      <c r="D769" s="8"/>
      <c r="E769" s="55"/>
    </row>
    <row r="770" spans="1:6" x14ac:dyDescent="0.25">
      <c r="A770" s="7"/>
      <c r="B770" s="7"/>
      <c r="C770" s="7"/>
      <c r="D770" s="8"/>
      <c r="E770" s="55"/>
    </row>
    <row r="771" spans="1:6" x14ac:dyDescent="0.25">
      <c r="A771" s="7"/>
      <c r="B771" s="7"/>
      <c r="C771" s="7"/>
      <c r="D771" s="8"/>
      <c r="E771" s="55"/>
    </row>
    <row r="772" spans="1:6" x14ac:dyDescent="0.25">
      <c r="A772" s="7"/>
      <c r="B772" s="7"/>
      <c r="C772" s="7"/>
      <c r="D772" s="8"/>
      <c r="E772" s="55"/>
    </row>
    <row r="773" spans="1:6" x14ac:dyDescent="0.25">
      <c r="A773" s="7"/>
      <c r="B773" s="7"/>
      <c r="C773" s="7"/>
      <c r="D773" s="8"/>
      <c r="E773" s="55"/>
    </row>
    <row r="774" spans="1:6" x14ac:dyDescent="0.25">
      <c r="A774" s="7"/>
      <c r="B774" s="7"/>
      <c r="C774" s="7"/>
      <c r="D774" s="8"/>
      <c r="E774" s="55"/>
    </row>
    <row r="775" spans="1:6" x14ac:dyDescent="0.25">
      <c r="A775" s="7"/>
      <c r="B775" s="7"/>
      <c r="C775" s="7"/>
      <c r="D775" s="8"/>
      <c r="E775" s="55"/>
    </row>
    <row r="776" spans="1:6" x14ac:dyDescent="0.25">
      <c r="A776" s="7"/>
      <c r="B776" s="7"/>
      <c r="C776" s="7"/>
      <c r="D776" s="8"/>
      <c r="E776" s="55"/>
    </row>
    <row r="777" spans="1:6" x14ac:dyDescent="0.25">
      <c r="A777" s="7"/>
      <c r="B777" s="7"/>
      <c r="C777" s="7"/>
      <c r="D777" s="8"/>
      <c r="E777" s="55"/>
    </row>
    <row r="778" spans="1:6" ht="18.75" x14ac:dyDescent="0.3">
      <c r="A778" s="7"/>
      <c r="B778" s="150" t="s">
        <v>289</v>
      </c>
      <c r="C778" s="159"/>
      <c r="D778" s="159"/>
      <c r="E778" s="159"/>
    </row>
    <row r="779" spans="1:6" ht="19.5" thickBot="1" x14ac:dyDescent="0.35">
      <c r="A779" s="7"/>
      <c r="B779" s="63"/>
      <c r="C779" s="90"/>
      <c r="D779" s="90"/>
      <c r="E779" s="90"/>
    </row>
    <row r="780" spans="1:6" x14ac:dyDescent="0.25">
      <c r="A780" s="39" t="s">
        <v>191</v>
      </c>
      <c r="B780" s="66" t="s">
        <v>210</v>
      </c>
      <c r="C780" s="66" t="s">
        <v>6</v>
      </c>
      <c r="D780" s="66" t="s">
        <v>6</v>
      </c>
      <c r="E780" s="65" t="s">
        <v>9</v>
      </c>
      <c r="F780" s="145" t="s">
        <v>7</v>
      </c>
    </row>
    <row r="781" spans="1:6" ht="15.75" thickBot="1" x14ac:dyDescent="0.3">
      <c r="A781" s="94" t="s">
        <v>8</v>
      </c>
      <c r="B781" s="95" t="s">
        <v>8</v>
      </c>
      <c r="C781" s="95" t="s">
        <v>8</v>
      </c>
      <c r="D781" s="95" t="s">
        <v>8</v>
      </c>
      <c r="E781" s="96"/>
      <c r="F781" s="146"/>
    </row>
    <row r="782" spans="1:6" x14ac:dyDescent="0.25">
      <c r="A782" s="97"/>
      <c r="B782" s="98"/>
      <c r="C782" s="98"/>
      <c r="D782" s="98"/>
      <c r="E782" s="98"/>
      <c r="F782" s="99"/>
    </row>
    <row r="783" spans="1:6" x14ac:dyDescent="0.25">
      <c r="A783" s="100" t="s">
        <v>290</v>
      </c>
      <c r="B783" s="26"/>
      <c r="C783" s="101"/>
      <c r="D783" s="26"/>
      <c r="E783" s="27"/>
      <c r="F783" s="102"/>
    </row>
    <row r="784" spans="1:6" x14ac:dyDescent="0.25">
      <c r="A784" s="152"/>
      <c r="B784" s="26"/>
      <c r="C784" s="49">
        <v>411</v>
      </c>
      <c r="D784" s="26"/>
      <c r="E784" s="49" t="s">
        <v>56</v>
      </c>
      <c r="F784" s="50">
        <f>F785+F786+F787+F788+F789</f>
        <v>459936</v>
      </c>
    </row>
    <row r="785" spans="1:6" x14ac:dyDescent="0.25">
      <c r="A785" s="153"/>
      <c r="B785" s="72" t="s">
        <v>291</v>
      </c>
      <c r="C785" s="155"/>
      <c r="D785" s="26" t="s">
        <v>57</v>
      </c>
      <c r="E785" s="27" t="s">
        <v>58</v>
      </c>
      <c r="F785" s="51">
        <v>309836</v>
      </c>
    </row>
    <row r="786" spans="1:6" x14ac:dyDescent="0.25">
      <c r="A786" s="153"/>
      <c r="B786" s="72" t="s">
        <v>291</v>
      </c>
      <c r="C786" s="156"/>
      <c r="D786" s="26" t="s">
        <v>59</v>
      </c>
      <c r="E786" s="27" t="s">
        <v>60</v>
      </c>
      <c r="F786" s="51">
        <v>18600</v>
      </c>
    </row>
    <row r="787" spans="1:6" x14ac:dyDescent="0.25">
      <c r="A787" s="153"/>
      <c r="B787" s="72" t="s">
        <v>291</v>
      </c>
      <c r="C787" s="156"/>
      <c r="D787" s="26" t="s">
        <v>61</v>
      </c>
      <c r="E787" s="27" t="s">
        <v>62</v>
      </c>
      <c r="F787" s="51">
        <v>63000</v>
      </c>
    </row>
    <row r="788" spans="1:6" x14ac:dyDescent="0.25">
      <c r="A788" s="153"/>
      <c r="B788" s="72" t="s">
        <v>291</v>
      </c>
      <c r="C788" s="156"/>
      <c r="D788" s="26" t="s">
        <v>63</v>
      </c>
      <c r="E788" s="27" t="s">
        <v>64</v>
      </c>
      <c r="F788" s="51">
        <v>66200</v>
      </c>
    </row>
    <row r="789" spans="1:6" x14ac:dyDescent="0.25">
      <c r="A789" s="153"/>
      <c r="B789" s="72" t="s">
        <v>291</v>
      </c>
      <c r="C789" s="157"/>
      <c r="D789" s="26" t="s">
        <v>65</v>
      </c>
      <c r="E789" s="27" t="s">
        <v>66</v>
      </c>
      <c r="F789" s="51">
        <v>2300</v>
      </c>
    </row>
    <row r="790" spans="1:6" x14ac:dyDescent="0.25">
      <c r="A790" s="153"/>
      <c r="B790" s="72"/>
      <c r="C790" s="49">
        <v>413</v>
      </c>
      <c r="D790" s="26"/>
      <c r="E790" s="49" t="s">
        <v>70</v>
      </c>
      <c r="F790" s="50">
        <f>F791+F793+F794+F792</f>
        <v>16360</v>
      </c>
    </row>
    <row r="791" spans="1:6" x14ac:dyDescent="0.25">
      <c r="A791" s="153"/>
      <c r="B791" s="72" t="s">
        <v>291</v>
      </c>
      <c r="C791" s="155"/>
      <c r="D791" s="26" t="s">
        <v>71</v>
      </c>
      <c r="E791" s="27" t="s">
        <v>72</v>
      </c>
      <c r="F791" s="51">
        <v>400</v>
      </c>
    </row>
    <row r="792" spans="1:6" x14ac:dyDescent="0.25">
      <c r="A792" s="153"/>
      <c r="B792" s="72" t="s">
        <v>291</v>
      </c>
      <c r="C792" s="156"/>
      <c r="D792" s="26" t="s">
        <v>71</v>
      </c>
      <c r="E792" s="27" t="s">
        <v>292</v>
      </c>
      <c r="F792" s="51">
        <v>360</v>
      </c>
    </row>
    <row r="793" spans="1:6" x14ac:dyDescent="0.25">
      <c r="A793" s="153"/>
      <c r="B793" s="72" t="s">
        <v>291</v>
      </c>
      <c r="C793" s="156"/>
      <c r="D793" s="26" t="s">
        <v>75</v>
      </c>
      <c r="E793" s="27" t="s">
        <v>293</v>
      </c>
      <c r="F793" s="51">
        <v>3600</v>
      </c>
    </row>
    <row r="794" spans="1:6" x14ac:dyDescent="0.25">
      <c r="A794" s="153"/>
      <c r="B794" s="72" t="s">
        <v>291</v>
      </c>
      <c r="C794" s="157"/>
      <c r="D794" s="26" t="s">
        <v>77</v>
      </c>
      <c r="E794" s="27" t="s">
        <v>294</v>
      </c>
      <c r="F794" s="51">
        <v>12000</v>
      </c>
    </row>
    <row r="795" spans="1:6" x14ac:dyDescent="0.25">
      <c r="A795" s="153"/>
      <c r="B795" s="72"/>
      <c r="C795" s="49">
        <v>414</v>
      </c>
      <c r="D795" s="26"/>
      <c r="E795" s="49" t="s">
        <v>79</v>
      </c>
      <c r="F795" s="50">
        <f>F796+F797+F798</f>
        <v>1900</v>
      </c>
    </row>
    <row r="796" spans="1:6" x14ac:dyDescent="0.25">
      <c r="A796" s="153"/>
      <c r="B796" s="72" t="s">
        <v>291</v>
      </c>
      <c r="C796" s="155"/>
      <c r="D796" s="26" t="s">
        <v>80</v>
      </c>
      <c r="E796" s="27" t="s">
        <v>81</v>
      </c>
      <c r="F796" s="51">
        <v>500</v>
      </c>
    </row>
    <row r="797" spans="1:6" x14ac:dyDescent="0.25">
      <c r="A797" s="153"/>
      <c r="B797" s="72" t="s">
        <v>291</v>
      </c>
      <c r="C797" s="156"/>
      <c r="D797" s="26" t="s">
        <v>82</v>
      </c>
      <c r="E797" s="27" t="s">
        <v>83</v>
      </c>
      <c r="F797" s="51">
        <v>500</v>
      </c>
    </row>
    <row r="798" spans="1:6" x14ac:dyDescent="0.25">
      <c r="A798" s="153"/>
      <c r="B798" s="72" t="s">
        <v>291</v>
      </c>
      <c r="C798" s="157"/>
      <c r="D798" s="26" t="s">
        <v>84</v>
      </c>
      <c r="E798" s="27" t="s">
        <v>196</v>
      </c>
      <c r="F798" s="51">
        <v>900</v>
      </c>
    </row>
    <row r="799" spans="1:6" x14ac:dyDescent="0.25">
      <c r="A799" s="153"/>
      <c r="B799" s="72"/>
      <c r="C799" s="49">
        <v>415</v>
      </c>
      <c r="D799" s="26"/>
      <c r="E799" s="49" t="s">
        <v>96</v>
      </c>
      <c r="F799" s="50">
        <f>F800+F801</f>
        <v>10200</v>
      </c>
    </row>
    <row r="800" spans="1:6" x14ac:dyDescent="0.25">
      <c r="A800" s="153"/>
      <c r="B800" s="86" t="s">
        <v>291</v>
      </c>
      <c r="C800" s="73"/>
      <c r="D800" s="17" t="s">
        <v>99</v>
      </c>
      <c r="E800" s="27" t="s">
        <v>200</v>
      </c>
      <c r="F800" s="51">
        <v>10000</v>
      </c>
    </row>
    <row r="801" spans="1:6" x14ac:dyDescent="0.25">
      <c r="A801" s="153"/>
      <c r="B801" s="86" t="s">
        <v>291</v>
      </c>
      <c r="C801" s="73"/>
      <c r="D801" s="17" t="s">
        <v>99</v>
      </c>
      <c r="E801" s="54" t="s">
        <v>199</v>
      </c>
      <c r="F801" s="51">
        <v>200</v>
      </c>
    </row>
    <row r="802" spans="1:6" x14ac:dyDescent="0.25">
      <c r="A802" s="153"/>
      <c r="B802" s="86"/>
      <c r="C802" s="83">
        <v>419</v>
      </c>
      <c r="D802" s="17"/>
      <c r="E802" s="83" t="s">
        <v>107</v>
      </c>
      <c r="F802" s="50">
        <f>F803+F804</f>
        <v>3300</v>
      </c>
    </row>
    <row r="803" spans="1:6" x14ac:dyDescent="0.25">
      <c r="A803" s="153"/>
      <c r="B803" s="86" t="s">
        <v>291</v>
      </c>
      <c r="C803" s="155"/>
      <c r="D803" s="17" t="s">
        <v>111</v>
      </c>
      <c r="E803" s="54" t="s">
        <v>112</v>
      </c>
      <c r="F803" s="51">
        <v>2300</v>
      </c>
    </row>
    <row r="804" spans="1:6" x14ac:dyDescent="0.25">
      <c r="A804" s="153"/>
      <c r="B804" s="86" t="s">
        <v>291</v>
      </c>
      <c r="C804" s="157"/>
      <c r="D804" s="17" t="s">
        <v>113</v>
      </c>
      <c r="E804" s="54" t="s">
        <v>201</v>
      </c>
      <c r="F804" s="51">
        <v>1000</v>
      </c>
    </row>
    <row r="805" spans="1:6" x14ac:dyDescent="0.25">
      <c r="A805" s="153"/>
      <c r="B805" s="86"/>
      <c r="C805" s="83">
        <v>463</v>
      </c>
      <c r="D805" s="17"/>
      <c r="E805" s="83" t="s">
        <v>149</v>
      </c>
      <c r="F805" s="50">
        <f>F806</f>
        <v>100000</v>
      </c>
    </row>
    <row r="806" spans="1:6" x14ac:dyDescent="0.25">
      <c r="A806" s="153"/>
      <c r="B806" s="86" t="s">
        <v>291</v>
      </c>
      <c r="C806" s="54"/>
      <c r="D806" s="17" t="s">
        <v>150</v>
      </c>
      <c r="E806" s="85" t="s">
        <v>149</v>
      </c>
      <c r="F806" s="51">
        <v>100000</v>
      </c>
    </row>
    <row r="807" spans="1:6" ht="15.75" thickBot="1" x14ac:dyDescent="0.3">
      <c r="A807" s="154"/>
      <c r="B807" s="87"/>
      <c r="C807" s="88"/>
      <c r="D807" s="68"/>
      <c r="E807" s="89" t="s">
        <v>295</v>
      </c>
      <c r="F807" s="58">
        <f>F784+F790+F795+F799+F802+F805</f>
        <v>591696</v>
      </c>
    </row>
    <row r="808" spans="1:6" x14ac:dyDescent="0.25">
      <c r="A808" s="7"/>
      <c r="B808" s="106"/>
      <c r="C808" s="7"/>
      <c r="D808" s="8"/>
      <c r="E808" s="55"/>
      <c r="F808" s="107"/>
    </row>
    <row r="809" spans="1:6" x14ac:dyDescent="0.25">
      <c r="A809" s="7"/>
      <c r="B809" s="106"/>
      <c r="C809" s="7"/>
      <c r="D809" s="8"/>
      <c r="E809" s="55"/>
      <c r="F809" s="107"/>
    </row>
    <row r="810" spans="1:6" x14ac:dyDescent="0.25">
      <c r="A810" s="7"/>
      <c r="B810" s="106"/>
      <c r="C810" s="7"/>
      <c r="D810" s="8"/>
      <c r="E810" s="55"/>
      <c r="F810" s="107"/>
    </row>
    <row r="811" spans="1:6" x14ac:dyDescent="0.25">
      <c r="A811" s="7"/>
      <c r="B811" s="106"/>
      <c r="C811" s="7"/>
      <c r="D811" s="8"/>
      <c r="E811" s="55"/>
      <c r="F811" s="107"/>
    </row>
    <row r="812" spans="1:6" x14ac:dyDescent="0.25">
      <c r="A812" s="7"/>
      <c r="B812" s="106"/>
      <c r="C812" s="7"/>
      <c r="D812" s="8"/>
      <c r="E812" s="55"/>
      <c r="F812" s="107"/>
    </row>
    <row r="813" spans="1:6" x14ac:dyDescent="0.25">
      <c r="A813" s="7"/>
      <c r="B813" s="106"/>
      <c r="C813" s="7"/>
      <c r="D813" s="8"/>
      <c r="E813" s="55"/>
      <c r="F813" s="107"/>
    </row>
    <row r="814" spans="1:6" x14ac:dyDescent="0.25">
      <c r="A814" s="7"/>
      <c r="B814" s="106"/>
      <c r="C814" s="7"/>
      <c r="D814" s="8"/>
      <c r="E814" s="55"/>
      <c r="F814" s="107"/>
    </row>
    <row r="815" spans="1:6" x14ac:dyDescent="0.25">
      <c r="A815" s="7"/>
      <c r="B815" s="106"/>
      <c r="C815" s="7"/>
      <c r="D815" s="8"/>
      <c r="E815" s="55"/>
      <c r="F815" s="107"/>
    </row>
    <row r="816" spans="1:6" x14ac:dyDescent="0.25">
      <c r="A816" s="7"/>
      <c r="B816" s="106"/>
      <c r="C816" s="7"/>
      <c r="D816" s="8"/>
      <c r="E816" s="55"/>
      <c r="F816" s="107"/>
    </row>
    <row r="817" spans="1:6" x14ac:dyDescent="0.25">
      <c r="A817" s="7"/>
      <c r="B817" s="106"/>
      <c r="C817" s="7"/>
      <c r="D817" s="8"/>
      <c r="E817" s="55"/>
      <c r="F817" s="107"/>
    </row>
    <row r="818" spans="1:6" x14ac:dyDescent="0.25">
      <c r="A818" s="7"/>
      <c r="B818" s="106"/>
      <c r="C818" s="7"/>
      <c r="D818" s="8"/>
      <c r="E818" s="55"/>
      <c r="F818" s="107"/>
    </row>
    <row r="819" spans="1:6" x14ac:dyDescent="0.25">
      <c r="A819" s="7"/>
      <c r="B819" s="106"/>
      <c r="C819" s="7"/>
      <c r="D819" s="8"/>
      <c r="E819" s="55"/>
      <c r="F819" s="107"/>
    </row>
    <row r="820" spans="1:6" x14ac:dyDescent="0.25">
      <c r="A820" s="7"/>
      <c r="B820" s="106"/>
      <c r="C820" s="7"/>
      <c r="D820" s="8"/>
      <c r="E820" s="55"/>
      <c r="F820" s="107"/>
    </row>
    <row r="821" spans="1:6" x14ac:dyDescent="0.25">
      <c r="A821" s="7"/>
      <c r="B821" s="106"/>
      <c r="C821" s="7"/>
      <c r="D821" s="8"/>
      <c r="E821" s="55"/>
      <c r="F821" s="107"/>
    </row>
    <row r="822" spans="1:6" x14ac:dyDescent="0.25">
      <c r="A822" s="7"/>
      <c r="B822" s="106"/>
      <c r="C822" s="7"/>
      <c r="D822" s="8"/>
      <c r="E822" s="55"/>
      <c r="F822" s="107"/>
    </row>
    <row r="823" spans="1:6" x14ac:dyDescent="0.25">
      <c r="A823" s="7"/>
      <c r="B823" s="106"/>
      <c r="C823" s="7"/>
      <c r="D823" s="8"/>
      <c r="E823" s="55"/>
      <c r="F823" s="107"/>
    </row>
    <row r="824" spans="1:6" x14ac:dyDescent="0.25">
      <c r="A824" s="7"/>
      <c r="B824" s="106"/>
      <c r="C824" s="7"/>
      <c r="D824" s="8"/>
      <c r="E824" s="55"/>
      <c r="F824" s="107"/>
    </row>
    <row r="825" spans="1:6" x14ac:dyDescent="0.25">
      <c r="A825" s="7"/>
      <c r="B825" s="106"/>
      <c r="C825" s="7"/>
      <c r="D825" s="8"/>
      <c r="E825" s="55"/>
      <c r="F825" s="107"/>
    </row>
    <row r="826" spans="1:6" ht="13.5" customHeight="1" x14ac:dyDescent="0.25">
      <c r="A826" s="7"/>
      <c r="B826" s="106"/>
      <c r="C826" s="7"/>
      <c r="D826" s="8"/>
      <c r="E826" s="55"/>
      <c r="F826" s="107"/>
    </row>
    <row r="827" spans="1:6" ht="19.5" thickBot="1" x14ac:dyDescent="0.35">
      <c r="A827" s="7"/>
      <c r="B827" s="150" t="s">
        <v>296</v>
      </c>
      <c r="C827" s="151"/>
      <c r="D827" s="151"/>
      <c r="E827" s="151"/>
    </row>
    <row r="828" spans="1:6" x14ac:dyDescent="0.25">
      <c r="A828" s="10" t="s">
        <v>191</v>
      </c>
      <c r="B828" s="66" t="s">
        <v>210</v>
      </c>
      <c r="C828" s="39" t="s">
        <v>6</v>
      </c>
      <c r="D828" s="66" t="s">
        <v>6</v>
      </c>
      <c r="E828" s="65" t="s">
        <v>9</v>
      </c>
      <c r="F828" s="145" t="s">
        <v>7</v>
      </c>
    </row>
    <row r="829" spans="1:6" ht="15.75" thickBot="1" x14ac:dyDescent="0.3">
      <c r="A829" s="108" t="s">
        <v>8</v>
      </c>
      <c r="B829" s="95" t="s">
        <v>8</v>
      </c>
      <c r="C829" s="94" t="s">
        <v>8</v>
      </c>
      <c r="D829" s="95" t="s">
        <v>8</v>
      </c>
      <c r="E829" s="96" t="s">
        <v>238</v>
      </c>
      <c r="F829" s="146"/>
    </row>
    <row r="830" spans="1:6" x14ac:dyDescent="0.25">
      <c r="A830" s="97"/>
      <c r="B830" s="98"/>
      <c r="C830" s="98"/>
      <c r="D830" s="98"/>
      <c r="E830" s="117"/>
      <c r="F830" s="99"/>
    </row>
    <row r="831" spans="1:6" x14ac:dyDescent="0.25">
      <c r="A831" s="100" t="s">
        <v>297</v>
      </c>
      <c r="B831" s="26"/>
      <c r="C831" s="101"/>
      <c r="D831" s="26"/>
      <c r="E831" s="27"/>
      <c r="F831" s="102"/>
    </row>
    <row r="832" spans="1:6" x14ac:dyDescent="0.25">
      <c r="A832" s="152"/>
      <c r="B832" s="26"/>
      <c r="C832" s="49">
        <v>411</v>
      </c>
      <c r="D832" s="26"/>
      <c r="E832" s="49" t="s">
        <v>56</v>
      </c>
      <c r="F832" s="50">
        <f>F833+F834+F835+F836+F837</f>
        <v>51276</v>
      </c>
    </row>
    <row r="833" spans="1:6" x14ac:dyDescent="0.25">
      <c r="A833" s="153"/>
      <c r="B833" s="72" t="s">
        <v>252</v>
      </c>
      <c r="C833" s="155"/>
      <c r="D833" s="26" t="s">
        <v>57</v>
      </c>
      <c r="E833" s="27" t="s">
        <v>58</v>
      </c>
      <c r="F833" s="51">
        <v>37476</v>
      </c>
    </row>
    <row r="834" spans="1:6" x14ac:dyDescent="0.25">
      <c r="A834" s="153"/>
      <c r="B834" s="72" t="s">
        <v>252</v>
      </c>
      <c r="C834" s="156"/>
      <c r="D834" s="26" t="s">
        <v>59</v>
      </c>
      <c r="E834" s="27" t="s">
        <v>60</v>
      </c>
      <c r="F834" s="51">
        <v>3500</v>
      </c>
    </row>
    <row r="835" spans="1:6" x14ac:dyDescent="0.25">
      <c r="A835" s="153"/>
      <c r="B835" s="72" t="s">
        <v>252</v>
      </c>
      <c r="C835" s="156"/>
      <c r="D835" s="26" t="s">
        <v>61</v>
      </c>
      <c r="E835" s="27" t="s">
        <v>62</v>
      </c>
      <c r="F835" s="51">
        <v>8000</v>
      </c>
    </row>
    <row r="836" spans="1:6" x14ac:dyDescent="0.25">
      <c r="A836" s="153"/>
      <c r="B836" s="72" t="s">
        <v>252</v>
      </c>
      <c r="C836" s="156"/>
      <c r="D836" s="26" t="s">
        <v>63</v>
      </c>
      <c r="E836" s="27" t="s">
        <v>64</v>
      </c>
      <c r="F836" s="51">
        <v>2000</v>
      </c>
    </row>
    <row r="837" spans="1:6" x14ac:dyDescent="0.25">
      <c r="A837" s="153"/>
      <c r="B837" s="72" t="s">
        <v>252</v>
      </c>
      <c r="C837" s="157"/>
      <c r="D837" s="26" t="s">
        <v>65</v>
      </c>
      <c r="E837" s="27" t="s">
        <v>66</v>
      </c>
      <c r="F837" s="51">
        <v>300</v>
      </c>
    </row>
    <row r="838" spans="1:6" x14ac:dyDescent="0.25">
      <c r="A838" s="153"/>
      <c r="B838" s="72"/>
      <c r="C838" s="49">
        <v>413</v>
      </c>
      <c r="D838" s="26"/>
      <c r="E838" s="49" t="s">
        <v>70</v>
      </c>
      <c r="F838" s="50">
        <f>F839+F840</f>
        <v>1000</v>
      </c>
    </row>
    <row r="839" spans="1:6" x14ac:dyDescent="0.25">
      <c r="A839" s="153"/>
      <c r="B839" s="72" t="s">
        <v>252</v>
      </c>
      <c r="C839" s="155"/>
      <c r="D839" s="26" t="s">
        <v>71</v>
      </c>
      <c r="E839" s="27" t="s">
        <v>72</v>
      </c>
      <c r="F839" s="51">
        <v>500</v>
      </c>
    </row>
    <row r="840" spans="1:6" x14ac:dyDescent="0.25">
      <c r="A840" s="153"/>
      <c r="B840" s="72" t="s">
        <v>252</v>
      </c>
      <c r="C840" s="157"/>
      <c r="D840" s="26" t="s">
        <v>77</v>
      </c>
      <c r="E840" s="27" t="s">
        <v>195</v>
      </c>
      <c r="F840" s="51">
        <v>500</v>
      </c>
    </row>
    <row r="841" spans="1:6" x14ac:dyDescent="0.25">
      <c r="A841" s="153"/>
      <c r="B841" s="72"/>
      <c r="C841" s="49">
        <v>414</v>
      </c>
      <c r="D841" s="26"/>
      <c r="E841" s="49" t="s">
        <v>79</v>
      </c>
      <c r="F841" s="50">
        <f>F842+F843+F844</f>
        <v>1400</v>
      </c>
    </row>
    <row r="842" spans="1:6" x14ac:dyDescent="0.25">
      <c r="A842" s="153"/>
      <c r="B842" s="72" t="s">
        <v>252</v>
      </c>
      <c r="C842" s="155"/>
      <c r="D842" s="26" t="s">
        <v>80</v>
      </c>
      <c r="E842" s="27" t="s">
        <v>81</v>
      </c>
      <c r="F842" s="51">
        <v>500</v>
      </c>
    </row>
    <row r="843" spans="1:6" x14ac:dyDescent="0.25">
      <c r="A843" s="153"/>
      <c r="B843" s="72" t="s">
        <v>252</v>
      </c>
      <c r="C843" s="156"/>
      <c r="D843" s="26" t="s">
        <v>82</v>
      </c>
      <c r="E843" s="27" t="s">
        <v>83</v>
      </c>
      <c r="F843" s="51">
        <v>500</v>
      </c>
    </row>
    <row r="844" spans="1:6" x14ac:dyDescent="0.25">
      <c r="A844" s="153"/>
      <c r="B844" s="72" t="s">
        <v>252</v>
      </c>
      <c r="C844" s="157"/>
      <c r="D844" s="26" t="s">
        <v>84</v>
      </c>
      <c r="E844" s="27" t="s">
        <v>240</v>
      </c>
      <c r="F844" s="51">
        <v>400</v>
      </c>
    </row>
    <row r="845" spans="1:6" x14ac:dyDescent="0.25">
      <c r="A845" s="153"/>
      <c r="B845" s="86"/>
      <c r="C845" s="83">
        <v>415</v>
      </c>
      <c r="D845" s="17"/>
      <c r="E845" s="83" t="s">
        <v>96</v>
      </c>
      <c r="F845" s="50">
        <f>F846</f>
        <v>200</v>
      </c>
    </row>
    <row r="846" spans="1:6" x14ac:dyDescent="0.25">
      <c r="A846" s="153"/>
      <c r="B846" s="86" t="s">
        <v>252</v>
      </c>
      <c r="C846" s="83"/>
      <c r="D846" s="17" t="s">
        <v>99</v>
      </c>
      <c r="E846" s="54" t="s">
        <v>199</v>
      </c>
      <c r="F846" s="51">
        <v>200</v>
      </c>
    </row>
    <row r="847" spans="1:6" x14ac:dyDescent="0.25">
      <c r="A847" s="153"/>
      <c r="B847" s="86"/>
      <c r="C847" s="83">
        <v>419</v>
      </c>
      <c r="D847" s="17"/>
      <c r="E847" s="83" t="s">
        <v>107</v>
      </c>
      <c r="F847" s="50">
        <f>F848</f>
        <v>1000</v>
      </c>
    </row>
    <row r="848" spans="1:6" x14ac:dyDescent="0.25">
      <c r="A848" s="153"/>
      <c r="B848" s="86" t="s">
        <v>252</v>
      </c>
      <c r="C848" s="83"/>
      <c r="D848" s="17" t="s">
        <v>113</v>
      </c>
      <c r="E848" s="54" t="s">
        <v>201</v>
      </c>
      <c r="F848" s="51">
        <v>1000</v>
      </c>
    </row>
    <row r="849" spans="1:6" x14ac:dyDescent="0.25">
      <c r="A849" s="153"/>
      <c r="B849" s="86"/>
      <c r="C849" s="83">
        <v>463</v>
      </c>
      <c r="D849" s="17"/>
      <c r="E849" s="83" t="s">
        <v>149</v>
      </c>
      <c r="F849" s="50">
        <f>F850</f>
        <v>13000</v>
      </c>
    </row>
    <row r="850" spans="1:6" x14ac:dyDescent="0.25">
      <c r="A850" s="153"/>
      <c r="B850" s="86" t="s">
        <v>252</v>
      </c>
      <c r="C850" s="83"/>
      <c r="D850" s="17" t="s">
        <v>150</v>
      </c>
      <c r="E850" s="85" t="s">
        <v>149</v>
      </c>
      <c r="F850" s="51">
        <v>13000</v>
      </c>
    </row>
    <row r="851" spans="1:6" ht="15.75" thickBot="1" x14ac:dyDescent="0.3">
      <c r="A851" s="154"/>
      <c r="B851" s="87"/>
      <c r="C851" s="88"/>
      <c r="D851" s="68"/>
      <c r="E851" s="89" t="s">
        <v>208</v>
      </c>
      <c r="F851" s="58">
        <f>F832+F838+F841+F849+F847+F845</f>
        <v>67876</v>
      </c>
    </row>
    <row r="852" spans="1:6" ht="16.5" thickBot="1" x14ac:dyDescent="0.3">
      <c r="A852" s="7"/>
      <c r="B852" s="62" t="s">
        <v>298</v>
      </c>
      <c r="C852" s="7"/>
      <c r="D852" s="8"/>
      <c r="E852" s="55"/>
    </row>
    <row r="853" spans="1:6" x14ac:dyDescent="0.25">
      <c r="A853" s="10" t="s">
        <v>191</v>
      </c>
      <c r="B853" s="66" t="s">
        <v>210</v>
      </c>
      <c r="C853" s="39" t="s">
        <v>6</v>
      </c>
      <c r="D853" s="66" t="s">
        <v>6</v>
      </c>
      <c r="E853" s="65" t="s">
        <v>9</v>
      </c>
      <c r="F853" s="145" t="s">
        <v>7</v>
      </c>
    </row>
    <row r="854" spans="1:6" ht="15.75" thickBot="1" x14ac:dyDescent="0.3">
      <c r="A854" s="108" t="s">
        <v>8</v>
      </c>
      <c r="B854" s="95" t="s">
        <v>8</v>
      </c>
      <c r="C854" s="94" t="s">
        <v>8</v>
      </c>
      <c r="D854" s="95" t="s">
        <v>8</v>
      </c>
      <c r="E854" s="96" t="s">
        <v>238</v>
      </c>
      <c r="F854" s="146"/>
    </row>
    <row r="855" spans="1:6" x14ac:dyDescent="0.25">
      <c r="A855" s="111"/>
      <c r="B855" s="26"/>
      <c r="C855" s="26"/>
      <c r="D855" s="26"/>
      <c r="E855" s="26"/>
      <c r="F855" s="112"/>
    </row>
    <row r="856" spans="1:6" x14ac:dyDescent="0.25">
      <c r="A856" s="100" t="s">
        <v>299</v>
      </c>
      <c r="B856" s="26"/>
      <c r="C856" s="101"/>
      <c r="D856" s="26"/>
      <c r="E856" s="27"/>
      <c r="F856" s="102"/>
    </row>
    <row r="857" spans="1:6" x14ac:dyDescent="0.25">
      <c r="A857" s="152"/>
      <c r="B857" s="26"/>
      <c r="C857" s="49">
        <v>411</v>
      </c>
      <c r="D857" s="26"/>
      <c r="E857" s="49" t="s">
        <v>56</v>
      </c>
      <c r="F857" s="50">
        <f>F858+F859+F860+F861+F862</f>
        <v>170140</v>
      </c>
    </row>
    <row r="858" spans="1:6" x14ac:dyDescent="0.25">
      <c r="A858" s="153"/>
      <c r="B858" s="72" t="s">
        <v>270</v>
      </c>
      <c r="C858" s="155"/>
      <c r="D858" s="26" t="s">
        <v>57</v>
      </c>
      <c r="E858" s="27" t="s">
        <v>58</v>
      </c>
      <c r="F858" s="51">
        <v>127940</v>
      </c>
    </row>
    <row r="859" spans="1:6" x14ac:dyDescent="0.25">
      <c r="A859" s="153"/>
      <c r="B859" s="72" t="s">
        <v>270</v>
      </c>
      <c r="C859" s="156"/>
      <c r="D859" s="26" t="s">
        <v>59</v>
      </c>
      <c r="E859" s="27" t="s">
        <v>60</v>
      </c>
      <c r="F859" s="51">
        <v>8300</v>
      </c>
    </row>
    <row r="860" spans="1:6" x14ac:dyDescent="0.25">
      <c r="A860" s="153"/>
      <c r="B860" s="72" t="s">
        <v>270</v>
      </c>
      <c r="C860" s="156"/>
      <c r="D860" s="26" t="s">
        <v>61</v>
      </c>
      <c r="E860" s="27" t="s">
        <v>62</v>
      </c>
      <c r="F860" s="51">
        <v>24200</v>
      </c>
    </row>
    <row r="861" spans="1:6" x14ac:dyDescent="0.25">
      <c r="A861" s="153"/>
      <c r="B861" s="72" t="s">
        <v>270</v>
      </c>
      <c r="C861" s="156"/>
      <c r="D861" s="26" t="s">
        <v>63</v>
      </c>
      <c r="E861" s="27" t="s">
        <v>64</v>
      </c>
      <c r="F861" s="51">
        <v>8700</v>
      </c>
    </row>
    <row r="862" spans="1:6" x14ac:dyDescent="0.25">
      <c r="A862" s="153"/>
      <c r="B862" s="72" t="s">
        <v>270</v>
      </c>
      <c r="C862" s="157"/>
      <c r="D862" s="26" t="s">
        <v>65</v>
      </c>
      <c r="E862" s="27" t="s">
        <v>66</v>
      </c>
      <c r="F862" s="51">
        <v>1000</v>
      </c>
    </row>
    <row r="863" spans="1:6" x14ac:dyDescent="0.25">
      <c r="A863" s="153"/>
      <c r="B863" s="72"/>
      <c r="C863" s="49">
        <v>413</v>
      </c>
      <c r="D863" s="26"/>
      <c r="E863" s="49" t="s">
        <v>70</v>
      </c>
      <c r="F863" s="50">
        <f>F864+F865</f>
        <v>4500</v>
      </c>
    </row>
    <row r="864" spans="1:6" x14ac:dyDescent="0.25">
      <c r="A864" s="153"/>
      <c r="B864" s="72" t="s">
        <v>270</v>
      </c>
      <c r="C864" s="155"/>
      <c r="D864" s="26" t="s">
        <v>71</v>
      </c>
      <c r="E864" s="27" t="s">
        <v>72</v>
      </c>
      <c r="F864" s="51">
        <v>1500</v>
      </c>
    </row>
    <row r="865" spans="1:6" x14ac:dyDescent="0.25">
      <c r="A865" s="153"/>
      <c r="B865" s="72" t="s">
        <v>270</v>
      </c>
      <c r="C865" s="157"/>
      <c r="D865" s="26" t="s">
        <v>77</v>
      </c>
      <c r="E865" s="27" t="s">
        <v>195</v>
      </c>
      <c r="F865" s="51">
        <v>3000</v>
      </c>
    </row>
    <row r="866" spans="1:6" x14ac:dyDescent="0.25">
      <c r="A866" s="153"/>
      <c r="B866" s="72"/>
      <c r="C866" s="49">
        <v>414</v>
      </c>
      <c r="D866" s="26"/>
      <c r="E866" s="49" t="s">
        <v>79</v>
      </c>
      <c r="F866" s="50">
        <f>F867+F868+F869</f>
        <v>3500</v>
      </c>
    </row>
    <row r="867" spans="1:6" x14ac:dyDescent="0.25">
      <c r="A867" s="153"/>
      <c r="B867" s="72" t="s">
        <v>270</v>
      </c>
      <c r="C867" s="155"/>
      <c r="D867" s="26" t="s">
        <v>80</v>
      </c>
      <c r="E867" s="27" t="s">
        <v>81</v>
      </c>
      <c r="F867" s="51">
        <v>1500</v>
      </c>
    </row>
    <row r="868" spans="1:6" x14ac:dyDescent="0.25">
      <c r="A868" s="153"/>
      <c r="B868" s="72" t="s">
        <v>270</v>
      </c>
      <c r="C868" s="156"/>
      <c r="D868" s="26" t="s">
        <v>82</v>
      </c>
      <c r="E868" s="27" t="s">
        <v>83</v>
      </c>
      <c r="F868" s="51">
        <v>1000</v>
      </c>
    </row>
    <row r="869" spans="1:6" x14ac:dyDescent="0.25">
      <c r="A869" s="153"/>
      <c r="B869" s="72" t="s">
        <v>270</v>
      </c>
      <c r="C869" s="157"/>
      <c r="D869" s="26" t="s">
        <v>84</v>
      </c>
      <c r="E869" s="27" t="s">
        <v>196</v>
      </c>
      <c r="F869" s="51">
        <v>1000</v>
      </c>
    </row>
    <row r="870" spans="1:6" x14ac:dyDescent="0.25">
      <c r="A870" s="153"/>
      <c r="B870" s="86"/>
      <c r="C870" s="83">
        <v>415</v>
      </c>
      <c r="D870" s="17"/>
      <c r="E870" s="83" t="s">
        <v>254</v>
      </c>
      <c r="F870" s="50">
        <f>F871+F872+F873</f>
        <v>92200</v>
      </c>
    </row>
    <row r="871" spans="1:6" x14ac:dyDescent="0.25">
      <c r="A871" s="153"/>
      <c r="B871" s="86" t="s">
        <v>270</v>
      </c>
      <c r="C871" s="158"/>
      <c r="D871" s="17" t="s">
        <v>97</v>
      </c>
      <c r="E871" s="54" t="s">
        <v>98</v>
      </c>
      <c r="F871" s="51">
        <v>90000</v>
      </c>
    </row>
    <row r="872" spans="1:6" x14ac:dyDescent="0.25">
      <c r="A872" s="153"/>
      <c r="B872" s="86" t="s">
        <v>270</v>
      </c>
      <c r="C872" s="157"/>
      <c r="D872" s="17" t="s">
        <v>99</v>
      </c>
      <c r="E872" s="54" t="s">
        <v>200</v>
      </c>
      <c r="F872" s="51">
        <v>2000</v>
      </c>
    </row>
    <row r="873" spans="1:6" x14ac:dyDescent="0.25">
      <c r="A873" s="153"/>
      <c r="B873" s="86"/>
      <c r="C873" s="73"/>
      <c r="D873" s="17" t="s">
        <v>99</v>
      </c>
      <c r="E873" s="54" t="s">
        <v>300</v>
      </c>
      <c r="F873" s="51">
        <v>200</v>
      </c>
    </row>
    <row r="874" spans="1:6" x14ac:dyDescent="0.25">
      <c r="A874" s="153"/>
      <c r="B874" s="86"/>
      <c r="C874" s="83">
        <v>419</v>
      </c>
      <c r="D874" s="17"/>
      <c r="E874" s="83" t="s">
        <v>107</v>
      </c>
      <c r="F874" s="50">
        <f>F875</f>
        <v>1000</v>
      </c>
    </row>
    <row r="875" spans="1:6" x14ac:dyDescent="0.25">
      <c r="A875" s="153"/>
      <c r="B875" s="86" t="s">
        <v>270</v>
      </c>
      <c r="C875" s="54"/>
      <c r="D875" s="17" t="s">
        <v>113</v>
      </c>
      <c r="E875" s="54" t="s">
        <v>201</v>
      </c>
      <c r="F875" s="51">
        <v>1000</v>
      </c>
    </row>
    <row r="876" spans="1:6" x14ac:dyDescent="0.25">
      <c r="A876" s="153"/>
      <c r="B876" s="86"/>
      <c r="C876" s="83">
        <v>463</v>
      </c>
      <c r="D876" s="17"/>
      <c r="E876" s="83" t="s">
        <v>149</v>
      </c>
      <c r="F876" s="50">
        <f>F877</f>
        <v>130000</v>
      </c>
    </row>
    <row r="877" spans="1:6" x14ac:dyDescent="0.25">
      <c r="A877" s="153"/>
      <c r="B877" s="86" t="s">
        <v>270</v>
      </c>
      <c r="C877" s="54"/>
      <c r="D877" s="17" t="s">
        <v>150</v>
      </c>
      <c r="E877" s="54" t="s">
        <v>149</v>
      </c>
      <c r="F877" s="51">
        <v>130000</v>
      </c>
    </row>
    <row r="878" spans="1:6" ht="15.75" thickBot="1" x14ac:dyDescent="0.3">
      <c r="A878" s="154"/>
      <c r="B878" s="87"/>
      <c r="C878" s="88"/>
      <c r="D878" s="68"/>
      <c r="E878" s="89" t="s">
        <v>208</v>
      </c>
      <c r="F878" s="58">
        <f>F857+F863+F866+F876+F870+F874</f>
        <v>401340</v>
      </c>
    </row>
    <row r="879" spans="1:6" x14ac:dyDescent="0.25">
      <c r="A879" s="7"/>
      <c r="B879" s="106"/>
      <c r="C879" s="7"/>
      <c r="D879" s="8"/>
      <c r="E879" s="55"/>
    </row>
    <row r="880" spans="1:6" x14ac:dyDescent="0.25">
      <c r="A880" s="7"/>
      <c r="B880" s="106"/>
      <c r="C880" s="7"/>
      <c r="D880" s="8"/>
      <c r="E880" s="55"/>
    </row>
    <row r="881" spans="1:6" ht="18.75" x14ac:dyDescent="0.3">
      <c r="A881" s="7"/>
      <c r="B881" s="150" t="s">
        <v>301</v>
      </c>
      <c r="C881" s="151"/>
      <c r="D881" s="151"/>
      <c r="E881" s="151"/>
    </row>
    <row r="882" spans="1:6" ht="19.5" thickBot="1" x14ac:dyDescent="0.35">
      <c r="A882" s="7"/>
      <c r="B882" s="63"/>
      <c r="C882" s="109"/>
      <c r="D882" s="109"/>
      <c r="E882" s="109"/>
    </row>
    <row r="883" spans="1:6" x14ac:dyDescent="0.25">
      <c r="A883" s="10" t="s">
        <v>191</v>
      </c>
      <c r="B883" s="66" t="s">
        <v>210</v>
      </c>
      <c r="C883" s="39" t="s">
        <v>6</v>
      </c>
      <c r="D883" s="66" t="s">
        <v>6</v>
      </c>
      <c r="E883" s="65" t="s">
        <v>9</v>
      </c>
      <c r="F883" s="145" t="s">
        <v>7</v>
      </c>
    </row>
    <row r="884" spans="1:6" ht="15.75" thickBot="1" x14ac:dyDescent="0.3">
      <c r="A884" s="108" t="s">
        <v>8</v>
      </c>
      <c r="B884" s="95" t="s">
        <v>8</v>
      </c>
      <c r="C884" s="94" t="s">
        <v>8</v>
      </c>
      <c r="D884" s="95" t="s">
        <v>8</v>
      </c>
      <c r="E884" s="96" t="s">
        <v>238</v>
      </c>
      <c r="F884" s="146"/>
    </row>
    <row r="885" spans="1:6" x14ac:dyDescent="0.25">
      <c r="A885" s="111"/>
      <c r="B885" s="26"/>
      <c r="C885" s="26"/>
      <c r="D885" s="26"/>
      <c r="E885" s="27"/>
      <c r="F885" s="112"/>
    </row>
    <row r="886" spans="1:6" x14ac:dyDescent="0.25">
      <c r="A886" s="100" t="s">
        <v>302</v>
      </c>
      <c r="B886" s="26"/>
      <c r="C886" s="101"/>
      <c r="D886" s="26"/>
      <c r="E886" s="27"/>
      <c r="F886" s="102"/>
    </row>
    <row r="887" spans="1:6" x14ac:dyDescent="0.25">
      <c r="A887" s="152"/>
      <c r="B887" s="26"/>
      <c r="C887" s="49">
        <v>411</v>
      </c>
      <c r="D887" s="26"/>
      <c r="E887" s="49" t="s">
        <v>56</v>
      </c>
      <c r="F887" s="50">
        <f>F888+F889+F890+F891+F892</f>
        <v>157319</v>
      </c>
    </row>
    <row r="888" spans="1:6" x14ac:dyDescent="0.25">
      <c r="A888" s="153"/>
      <c r="B888" s="72" t="s">
        <v>252</v>
      </c>
      <c r="C888" s="155"/>
      <c r="D888" s="26" t="s">
        <v>57</v>
      </c>
      <c r="E888" s="27" t="s">
        <v>58</v>
      </c>
      <c r="F888" s="51">
        <v>116719</v>
      </c>
    </row>
    <row r="889" spans="1:6" x14ac:dyDescent="0.25">
      <c r="A889" s="153"/>
      <c r="B889" s="72" t="s">
        <v>252</v>
      </c>
      <c r="C889" s="156"/>
      <c r="D889" s="26" t="s">
        <v>59</v>
      </c>
      <c r="E889" s="27" t="s">
        <v>60</v>
      </c>
      <c r="F889" s="51">
        <v>6400</v>
      </c>
    </row>
    <row r="890" spans="1:6" x14ac:dyDescent="0.25">
      <c r="A890" s="153"/>
      <c r="B890" s="72" t="s">
        <v>252</v>
      </c>
      <c r="C890" s="156"/>
      <c r="D890" s="26" t="s">
        <v>61</v>
      </c>
      <c r="E890" s="27" t="s">
        <v>62</v>
      </c>
      <c r="F890" s="51">
        <v>22800</v>
      </c>
    </row>
    <row r="891" spans="1:6" x14ac:dyDescent="0.25">
      <c r="A891" s="153"/>
      <c r="B891" s="72" t="s">
        <v>252</v>
      </c>
      <c r="C891" s="156"/>
      <c r="D891" s="26" t="s">
        <v>63</v>
      </c>
      <c r="E891" s="27" t="s">
        <v>64</v>
      </c>
      <c r="F891" s="51">
        <v>10700</v>
      </c>
    </row>
    <row r="892" spans="1:6" x14ac:dyDescent="0.25">
      <c r="A892" s="153"/>
      <c r="B892" s="72" t="s">
        <v>252</v>
      </c>
      <c r="C892" s="157"/>
      <c r="D892" s="26" t="s">
        <v>65</v>
      </c>
      <c r="E892" s="27" t="s">
        <v>66</v>
      </c>
      <c r="F892" s="51">
        <v>700</v>
      </c>
    </row>
    <row r="893" spans="1:6" x14ac:dyDescent="0.25">
      <c r="A893" s="153"/>
      <c r="B893" s="72"/>
      <c r="C893" s="49">
        <v>413</v>
      </c>
      <c r="D893" s="26"/>
      <c r="E893" s="49" t="s">
        <v>70</v>
      </c>
      <c r="F893" s="118">
        <f>F894+F895</f>
        <v>3000</v>
      </c>
    </row>
    <row r="894" spans="1:6" x14ac:dyDescent="0.25">
      <c r="A894" s="153"/>
      <c r="B894" s="72" t="s">
        <v>252</v>
      </c>
      <c r="C894" s="155"/>
      <c r="D894" s="26" t="s">
        <v>71</v>
      </c>
      <c r="E894" s="27" t="s">
        <v>72</v>
      </c>
      <c r="F894" s="51">
        <v>2000</v>
      </c>
    </row>
    <row r="895" spans="1:6" x14ac:dyDescent="0.25">
      <c r="A895" s="153"/>
      <c r="B895" s="72" t="s">
        <v>252</v>
      </c>
      <c r="C895" s="157"/>
      <c r="D895" s="26" t="s">
        <v>77</v>
      </c>
      <c r="E895" s="27" t="s">
        <v>195</v>
      </c>
      <c r="F895" s="51">
        <v>1000</v>
      </c>
    </row>
    <row r="896" spans="1:6" x14ac:dyDescent="0.25">
      <c r="A896" s="153"/>
      <c r="B896" s="72"/>
      <c r="C896" s="49">
        <v>414</v>
      </c>
      <c r="D896" s="26"/>
      <c r="E896" s="49" t="s">
        <v>79</v>
      </c>
      <c r="F896" s="50">
        <f>F897+F898+F899+F900</f>
        <v>6700</v>
      </c>
    </row>
    <row r="897" spans="1:6" x14ac:dyDescent="0.25">
      <c r="A897" s="153"/>
      <c r="B897" s="72" t="s">
        <v>252</v>
      </c>
      <c r="C897" s="155"/>
      <c r="D897" s="26" t="s">
        <v>80</v>
      </c>
      <c r="E897" s="27" t="s">
        <v>81</v>
      </c>
      <c r="F897" s="51">
        <v>500</v>
      </c>
    </row>
    <row r="898" spans="1:6" x14ac:dyDescent="0.25">
      <c r="A898" s="153"/>
      <c r="B898" s="72" t="s">
        <v>252</v>
      </c>
      <c r="C898" s="156"/>
      <c r="D898" s="26" t="s">
        <v>82</v>
      </c>
      <c r="E898" s="27" t="s">
        <v>83</v>
      </c>
      <c r="F898" s="51">
        <v>500</v>
      </c>
    </row>
    <row r="899" spans="1:6" x14ac:dyDescent="0.25">
      <c r="A899" s="153"/>
      <c r="B899" s="72" t="s">
        <v>252</v>
      </c>
      <c r="C899" s="156"/>
      <c r="D899" s="26" t="s">
        <v>84</v>
      </c>
      <c r="E899" s="27" t="s">
        <v>240</v>
      </c>
      <c r="F899" s="51">
        <v>700</v>
      </c>
    </row>
    <row r="900" spans="1:6" x14ac:dyDescent="0.25">
      <c r="A900" s="153"/>
      <c r="B900" s="72" t="s">
        <v>252</v>
      </c>
      <c r="C900" s="157"/>
      <c r="D900" s="26" t="s">
        <v>84</v>
      </c>
      <c r="E900" s="27" t="s">
        <v>234</v>
      </c>
      <c r="F900" s="51">
        <v>5000</v>
      </c>
    </row>
    <row r="901" spans="1:6" x14ac:dyDescent="0.25">
      <c r="A901" s="153"/>
      <c r="B901" s="86"/>
      <c r="C901" s="83">
        <v>415</v>
      </c>
      <c r="D901" s="17"/>
      <c r="E901" s="83" t="s">
        <v>96</v>
      </c>
      <c r="F901" s="50">
        <f>F902</f>
        <v>200</v>
      </c>
    </row>
    <row r="902" spans="1:6" x14ac:dyDescent="0.25">
      <c r="A902" s="153"/>
      <c r="B902" s="86" t="s">
        <v>252</v>
      </c>
      <c r="C902" s="83"/>
      <c r="D902" s="17" t="s">
        <v>99</v>
      </c>
      <c r="E902" s="54" t="s">
        <v>199</v>
      </c>
      <c r="F902" s="51">
        <v>200</v>
      </c>
    </row>
    <row r="903" spans="1:6" x14ac:dyDescent="0.25">
      <c r="A903" s="153"/>
      <c r="B903" s="86"/>
      <c r="C903" s="83">
        <v>419</v>
      </c>
      <c r="D903" s="17"/>
      <c r="E903" s="83" t="s">
        <v>107</v>
      </c>
      <c r="F903" s="50">
        <f>F904</f>
        <v>1000</v>
      </c>
    </row>
    <row r="904" spans="1:6" x14ac:dyDescent="0.25">
      <c r="A904" s="153"/>
      <c r="B904" s="86" t="s">
        <v>252</v>
      </c>
      <c r="C904" s="83"/>
      <c r="D904" s="17" t="s">
        <v>113</v>
      </c>
      <c r="E904" s="54" t="s">
        <v>201</v>
      </c>
      <c r="F904" s="51">
        <v>1000</v>
      </c>
    </row>
    <row r="905" spans="1:6" x14ac:dyDescent="0.25">
      <c r="A905" s="153"/>
      <c r="B905" s="86"/>
      <c r="C905" s="83">
        <v>463</v>
      </c>
      <c r="D905" s="17"/>
      <c r="E905" s="83" t="s">
        <v>149</v>
      </c>
      <c r="F905" s="50">
        <f>F906</f>
        <v>32599.74</v>
      </c>
    </row>
    <row r="906" spans="1:6" x14ac:dyDescent="0.25">
      <c r="A906" s="153"/>
      <c r="B906" s="86" t="s">
        <v>252</v>
      </c>
      <c r="C906" s="83"/>
      <c r="D906" s="17" t="s">
        <v>150</v>
      </c>
      <c r="E906" s="54" t="s">
        <v>149</v>
      </c>
      <c r="F906" s="51">
        <v>32599.74</v>
      </c>
    </row>
    <row r="907" spans="1:6" ht="15.75" thickBot="1" x14ac:dyDescent="0.3">
      <c r="A907" s="154"/>
      <c r="B907" s="68"/>
      <c r="C907" s="88"/>
      <c r="D907" s="68"/>
      <c r="E907" s="89" t="s">
        <v>208</v>
      </c>
      <c r="F907" s="58">
        <f>F887+F893+F896+F903+F905+F901</f>
        <v>200818.74</v>
      </c>
    </row>
    <row r="908" spans="1:6" ht="15.75" thickBot="1" x14ac:dyDescent="0.3">
      <c r="A908" s="7"/>
      <c r="B908" s="7"/>
      <c r="C908" s="7"/>
      <c r="D908" s="8"/>
      <c r="E908" s="55"/>
      <c r="F908" s="107"/>
    </row>
    <row r="909" spans="1:6" ht="15.75" thickBot="1" x14ac:dyDescent="0.3">
      <c r="A909" s="119"/>
      <c r="B909" s="142"/>
      <c r="C909" s="143"/>
      <c r="D909" s="144"/>
      <c r="E909" s="120" t="s">
        <v>303</v>
      </c>
      <c r="F909" s="121">
        <f>F306+F348+F384+F410+F446+F565+F601+F650+F709+F751+F807+F851+F878+F907+F503</f>
        <v>8299144.3700000001</v>
      </c>
    </row>
    <row r="910" spans="1:6" x14ac:dyDescent="0.25">
      <c r="A910" s="7"/>
      <c r="B910" s="8"/>
      <c r="C910" s="8"/>
      <c r="D910" s="8"/>
      <c r="E910" s="59"/>
    </row>
    <row r="911" spans="1:6" x14ac:dyDescent="0.25">
      <c r="A911" s="7"/>
      <c r="B911" s="8"/>
      <c r="C911" s="8"/>
      <c r="D911" s="8"/>
      <c r="E911" s="59"/>
    </row>
    <row r="912" spans="1:6" x14ac:dyDescent="0.25">
      <c r="A912" s="7"/>
      <c r="B912" s="8"/>
      <c r="C912" s="8"/>
      <c r="D912" s="8"/>
      <c r="E912" s="59"/>
    </row>
    <row r="913" spans="1:5" x14ac:dyDescent="0.25">
      <c r="A913" s="7"/>
      <c r="B913" s="8"/>
      <c r="C913" s="8"/>
      <c r="D913" s="8"/>
      <c r="E913" s="59"/>
    </row>
    <row r="914" spans="1:5" x14ac:dyDescent="0.25">
      <c r="A914" s="7"/>
      <c r="B914" s="8"/>
      <c r="C914" s="8"/>
      <c r="D914" s="8"/>
      <c r="E914" s="59"/>
    </row>
    <row r="915" spans="1:5" x14ac:dyDescent="0.25">
      <c r="A915" s="7"/>
      <c r="B915" s="8"/>
      <c r="C915" s="8"/>
      <c r="D915" s="8"/>
      <c r="E915" s="59"/>
    </row>
    <row r="916" spans="1:5" x14ac:dyDescent="0.25">
      <c r="A916" s="7"/>
      <c r="B916" s="8"/>
      <c r="C916" s="8"/>
      <c r="D916" s="8"/>
      <c r="E916" s="59"/>
    </row>
    <row r="917" spans="1:5" x14ac:dyDescent="0.25">
      <c r="A917" s="7"/>
      <c r="B917" s="8"/>
      <c r="C917" s="8"/>
      <c r="D917" s="8"/>
      <c r="E917" s="59"/>
    </row>
    <row r="918" spans="1:5" x14ac:dyDescent="0.25">
      <c r="A918" s="7"/>
      <c r="B918" s="8"/>
      <c r="C918" s="8"/>
      <c r="D918" s="8"/>
      <c r="E918" s="59"/>
    </row>
    <row r="919" spans="1:5" x14ac:dyDescent="0.25">
      <c r="A919" s="7"/>
      <c r="B919" s="8"/>
      <c r="C919" s="8"/>
      <c r="D919" s="8"/>
      <c r="E919" s="59"/>
    </row>
    <row r="920" spans="1:5" x14ac:dyDescent="0.25">
      <c r="A920" s="7"/>
      <c r="B920" s="8"/>
      <c r="C920" s="8"/>
      <c r="D920" s="8"/>
      <c r="E920" s="59"/>
    </row>
    <row r="921" spans="1:5" x14ac:dyDescent="0.25">
      <c r="A921" s="7"/>
      <c r="B921" s="8"/>
      <c r="C921" s="8"/>
      <c r="D921" s="8"/>
      <c r="E921" s="59"/>
    </row>
    <row r="922" spans="1:5" x14ac:dyDescent="0.25">
      <c r="A922" s="7"/>
      <c r="B922" s="8"/>
      <c r="C922" s="8"/>
      <c r="D922" s="8"/>
      <c r="E922" s="59"/>
    </row>
    <row r="923" spans="1:5" x14ac:dyDescent="0.25">
      <c r="A923" s="7"/>
      <c r="B923" s="8"/>
      <c r="C923" s="8"/>
      <c r="D923" s="8"/>
      <c r="E923" s="59"/>
    </row>
    <row r="924" spans="1:5" x14ac:dyDescent="0.25">
      <c r="A924" s="7"/>
      <c r="B924" s="8"/>
      <c r="C924" s="8"/>
      <c r="D924" s="8"/>
      <c r="E924" s="59"/>
    </row>
    <row r="925" spans="1:5" x14ac:dyDescent="0.25">
      <c r="A925" s="7"/>
      <c r="B925" s="8"/>
      <c r="C925" s="8"/>
      <c r="D925" s="8"/>
      <c r="E925" s="59"/>
    </row>
    <row r="926" spans="1:5" x14ac:dyDescent="0.25">
      <c r="A926" s="7"/>
      <c r="B926" s="8"/>
      <c r="C926" s="8"/>
      <c r="D926" s="8"/>
      <c r="E926" s="59"/>
    </row>
    <row r="927" spans="1:5" x14ac:dyDescent="0.25">
      <c r="A927" s="7"/>
      <c r="B927" s="8"/>
      <c r="C927" s="8"/>
      <c r="D927" s="8"/>
      <c r="E927" s="59"/>
    </row>
    <row r="928" spans="1:5" x14ac:dyDescent="0.25">
      <c r="A928" s="7"/>
      <c r="B928" s="8"/>
      <c r="C928" s="8"/>
      <c r="D928" s="8"/>
      <c r="E928" s="59"/>
    </row>
    <row r="929" spans="1:6" x14ac:dyDescent="0.25">
      <c r="A929" s="7"/>
      <c r="B929" s="8"/>
      <c r="C929" s="8"/>
      <c r="D929" s="8"/>
      <c r="E929" s="59"/>
    </row>
    <row r="930" spans="1:6" x14ac:dyDescent="0.25">
      <c r="A930" s="7"/>
      <c r="B930" s="8"/>
      <c r="C930" s="8"/>
      <c r="D930" s="8"/>
      <c r="E930" s="59"/>
    </row>
    <row r="931" spans="1:6" x14ac:dyDescent="0.25">
      <c r="A931" s="7"/>
      <c r="B931" s="8"/>
      <c r="C931" s="8"/>
      <c r="D931" s="8"/>
      <c r="E931" s="59"/>
    </row>
    <row r="932" spans="1:6" x14ac:dyDescent="0.25">
      <c r="A932" s="7"/>
      <c r="B932" s="8"/>
      <c r="C932" s="8"/>
      <c r="D932" s="8"/>
      <c r="E932" s="59"/>
    </row>
    <row r="933" spans="1:6" x14ac:dyDescent="0.25">
      <c r="A933" s="7"/>
      <c r="B933" s="8"/>
      <c r="C933" s="8"/>
      <c r="D933" s="8"/>
      <c r="E933" s="59"/>
    </row>
    <row r="934" spans="1:6" ht="15.75" x14ac:dyDescent="0.25">
      <c r="A934" s="7"/>
      <c r="B934" s="7"/>
      <c r="C934" s="7"/>
      <c r="D934" s="8"/>
      <c r="E934" s="62" t="s">
        <v>304</v>
      </c>
    </row>
    <row r="935" spans="1:6" ht="15.75" x14ac:dyDescent="0.25">
      <c r="A935" s="7"/>
      <c r="B935" s="7"/>
      <c r="C935" s="7"/>
      <c r="D935" s="8"/>
      <c r="E935" s="62"/>
    </row>
    <row r="936" spans="1:6" ht="15.75" thickBot="1" x14ac:dyDescent="0.3">
      <c r="A936" s="7"/>
      <c r="B936" s="7"/>
      <c r="C936" s="7"/>
      <c r="D936" s="8"/>
      <c r="E936" s="55"/>
    </row>
    <row r="937" spans="1:6" x14ac:dyDescent="0.25">
      <c r="A937" s="7"/>
      <c r="B937" s="10" t="s">
        <v>191</v>
      </c>
      <c r="C937" s="39" t="s">
        <v>6</v>
      </c>
      <c r="D937" s="66" t="s">
        <v>6</v>
      </c>
      <c r="E937" s="65" t="s">
        <v>9</v>
      </c>
      <c r="F937" s="145" t="s">
        <v>7</v>
      </c>
    </row>
    <row r="938" spans="1:6" ht="15.75" thickBot="1" x14ac:dyDescent="0.3">
      <c r="A938" s="7"/>
      <c r="B938" s="108" t="s">
        <v>8</v>
      </c>
      <c r="C938" s="94" t="s">
        <v>8</v>
      </c>
      <c r="D938" s="95" t="s">
        <v>8</v>
      </c>
      <c r="E938" s="96"/>
      <c r="F938" s="146"/>
    </row>
    <row r="939" spans="1:6" x14ac:dyDescent="0.25">
      <c r="A939" s="7"/>
      <c r="B939" s="111"/>
      <c r="C939" s="26"/>
      <c r="D939" s="26"/>
      <c r="E939" s="27"/>
      <c r="F939" s="112"/>
    </row>
    <row r="940" spans="1:6" x14ac:dyDescent="0.25">
      <c r="A940" s="7"/>
      <c r="B940" s="100"/>
      <c r="C940" s="26"/>
      <c r="D940" s="26"/>
      <c r="E940" s="27"/>
      <c r="F940" s="102"/>
    </row>
    <row r="941" spans="1:6" x14ac:dyDescent="0.25">
      <c r="A941" s="7"/>
      <c r="B941" s="122"/>
      <c r="C941" s="17"/>
      <c r="D941" s="17"/>
      <c r="E941" s="22" t="s">
        <v>305</v>
      </c>
      <c r="F941" s="123"/>
    </row>
    <row r="942" spans="1:6" x14ac:dyDescent="0.25">
      <c r="A942" s="7"/>
      <c r="B942" s="124">
        <v>14</v>
      </c>
      <c r="C942" s="49">
        <v>441</v>
      </c>
      <c r="D942" s="26"/>
      <c r="E942" s="49" t="s">
        <v>306</v>
      </c>
      <c r="F942" s="125">
        <f>F943</f>
        <v>30000</v>
      </c>
    </row>
    <row r="943" spans="1:6" x14ac:dyDescent="0.25">
      <c r="A943" s="7"/>
      <c r="B943" s="124"/>
      <c r="C943" s="27"/>
      <c r="D943" s="26" t="s">
        <v>138</v>
      </c>
      <c r="E943" s="27" t="s">
        <v>342</v>
      </c>
      <c r="F943" s="126">
        <v>30000</v>
      </c>
    </row>
    <row r="944" spans="1:6" x14ac:dyDescent="0.25">
      <c r="A944" s="7"/>
      <c r="B944" s="100"/>
      <c r="C944" s="49">
        <v>441</v>
      </c>
      <c r="D944" s="26"/>
      <c r="E944" s="49" t="s">
        <v>141</v>
      </c>
      <c r="F944" s="127">
        <f>F945+F946</f>
        <v>1330855.6299999999</v>
      </c>
    </row>
    <row r="945" spans="1:6" x14ac:dyDescent="0.25">
      <c r="A945" s="7"/>
      <c r="B945" s="124"/>
      <c r="C945" s="49"/>
      <c r="D945" s="26" t="s">
        <v>140</v>
      </c>
      <c r="E945" s="27" t="s">
        <v>307</v>
      </c>
      <c r="F945" s="128">
        <v>1300855.6299999999</v>
      </c>
    </row>
    <row r="946" spans="1:6" x14ac:dyDescent="0.25">
      <c r="A946" s="7"/>
      <c r="B946" s="124"/>
      <c r="C946" s="49"/>
      <c r="D946" s="26" t="s">
        <v>140</v>
      </c>
      <c r="E946" s="27" t="s">
        <v>343</v>
      </c>
      <c r="F946" s="128">
        <v>30000</v>
      </c>
    </row>
    <row r="947" spans="1:6" x14ac:dyDescent="0.25">
      <c r="A947" s="7"/>
      <c r="B947" s="124"/>
      <c r="C947" s="49">
        <v>441</v>
      </c>
      <c r="D947" s="26"/>
      <c r="E947" s="49" t="s">
        <v>145</v>
      </c>
      <c r="F947" s="127">
        <f>F948</f>
        <v>40000</v>
      </c>
    </row>
    <row r="948" spans="1:6" x14ac:dyDescent="0.25">
      <c r="A948" s="7"/>
      <c r="B948" s="124"/>
      <c r="C948" s="49"/>
      <c r="D948" s="26" t="s">
        <v>144</v>
      </c>
      <c r="E948" s="27" t="s">
        <v>145</v>
      </c>
      <c r="F948" s="128">
        <v>40000</v>
      </c>
    </row>
    <row r="949" spans="1:6" x14ac:dyDescent="0.25">
      <c r="A949" s="7"/>
      <c r="B949" s="100" t="s">
        <v>193</v>
      </c>
      <c r="C949" s="49">
        <v>441</v>
      </c>
      <c r="D949" s="26"/>
      <c r="E949" s="49" t="s">
        <v>143</v>
      </c>
      <c r="F949" s="127">
        <f>F950+F951</f>
        <v>115000</v>
      </c>
    </row>
    <row r="950" spans="1:6" x14ac:dyDescent="0.25">
      <c r="A950" s="7"/>
      <c r="B950" s="100"/>
      <c r="C950" s="49"/>
      <c r="D950" s="26" t="s">
        <v>142</v>
      </c>
      <c r="E950" s="27" t="s">
        <v>143</v>
      </c>
      <c r="F950" s="128">
        <v>55000</v>
      </c>
    </row>
    <row r="951" spans="1:6" x14ac:dyDescent="0.25">
      <c r="A951" s="7"/>
      <c r="B951" s="100"/>
      <c r="C951" s="49"/>
      <c r="D951" s="26" t="s">
        <v>142</v>
      </c>
      <c r="E951" s="27" t="s">
        <v>308</v>
      </c>
      <c r="F951" s="128">
        <v>60000</v>
      </c>
    </row>
    <row r="952" spans="1:6" ht="15.75" thickBot="1" x14ac:dyDescent="0.3">
      <c r="A952" s="7"/>
      <c r="B952" s="147"/>
      <c r="C952" s="148"/>
      <c r="D952" s="148"/>
      <c r="E952" s="37" t="s">
        <v>309</v>
      </c>
      <c r="F952" s="129">
        <f>F944+F947+F949+F942</f>
        <v>1515855.63</v>
      </c>
    </row>
    <row r="953" spans="1:6" x14ac:dyDescent="0.25">
      <c r="A953" s="7"/>
      <c r="B953" s="8"/>
      <c r="C953" s="8"/>
      <c r="D953" s="8"/>
      <c r="E953" s="59"/>
    </row>
    <row r="954" spans="1:6" ht="15.75" thickBot="1" x14ac:dyDescent="0.3">
      <c r="A954" s="7"/>
      <c r="B954" s="8"/>
      <c r="C954" s="8"/>
      <c r="D954" s="8"/>
      <c r="E954" s="59"/>
    </row>
    <row r="955" spans="1:6" ht="15.75" thickBot="1" x14ac:dyDescent="0.3">
      <c r="A955" s="7"/>
      <c r="B955" s="149"/>
      <c r="C955" s="143"/>
      <c r="D955" s="143"/>
      <c r="E955" s="130" t="s">
        <v>310</v>
      </c>
      <c r="F955" s="121">
        <f>F909+F952</f>
        <v>9815000</v>
      </c>
    </row>
    <row r="956" spans="1:6" x14ac:dyDescent="0.25">
      <c r="A956" s="7"/>
      <c r="B956" s="8"/>
      <c r="C956" s="8"/>
      <c r="D956" s="8"/>
      <c r="E956" s="59"/>
    </row>
    <row r="957" spans="1:6" x14ac:dyDescent="0.25">
      <c r="A957" s="7"/>
      <c r="B957" s="8"/>
      <c r="C957" s="8"/>
      <c r="D957" s="8"/>
      <c r="E957" s="59"/>
    </row>
    <row r="958" spans="1:6" x14ac:dyDescent="0.25">
      <c r="A958" s="7"/>
      <c r="B958" s="8"/>
      <c r="C958" s="8"/>
      <c r="D958" s="8"/>
      <c r="E958" s="59"/>
    </row>
    <row r="959" spans="1:6" ht="15.75" x14ac:dyDescent="0.25">
      <c r="A959" s="7"/>
      <c r="B959" s="8"/>
      <c r="C959" s="8"/>
      <c r="D959" s="8"/>
      <c r="E959" s="60" t="s">
        <v>187</v>
      </c>
    </row>
    <row r="960" spans="1:6" ht="15" customHeight="1" x14ac:dyDescent="0.25">
      <c r="A960" s="7"/>
      <c r="B960" s="8"/>
      <c r="C960" s="8"/>
      <c r="D960" s="8"/>
      <c r="E960" s="59"/>
    </row>
    <row r="961" spans="1:6" x14ac:dyDescent="0.25">
      <c r="A961" s="7"/>
      <c r="B961" s="170" t="s">
        <v>314</v>
      </c>
      <c r="C961" s="171"/>
      <c r="D961" s="171"/>
      <c r="E961" s="171"/>
      <c r="F961" s="171"/>
    </row>
    <row r="962" spans="1:6" x14ac:dyDescent="0.25">
      <c r="A962" s="7"/>
    </row>
    <row r="963" spans="1:6" x14ac:dyDescent="0.25">
      <c r="A963" s="7"/>
    </row>
    <row r="964" spans="1:6" ht="15.75" x14ac:dyDescent="0.25">
      <c r="A964" s="7"/>
      <c r="E964" s="131" t="s">
        <v>311</v>
      </c>
    </row>
    <row r="965" spans="1:6" ht="15.75" x14ac:dyDescent="0.25">
      <c r="A965" s="7"/>
      <c r="E965" s="131"/>
    </row>
    <row r="966" spans="1:6" x14ac:dyDescent="0.25">
      <c r="A966" s="7"/>
    </row>
    <row r="967" spans="1:6" ht="15.75" x14ac:dyDescent="0.25">
      <c r="A967" s="62"/>
      <c r="B967" s="6" t="s">
        <v>312</v>
      </c>
      <c r="C967" s="6"/>
      <c r="D967" s="6"/>
      <c r="E967" s="6"/>
    </row>
    <row r="968" spans="1:6" ht="15.75" x14ac:dyDescent="0.25">
      <c r="A968" s="62"/>
      <c r="B968" s="6" t="s">
        <v>313</v>
      </c>
      <c r="C968" s="6"/>
      <c r="D968" s="6"/>
      <c r="E968" s="6"/>
    </row>
  </sheetData>
  <mergeCells count="126">
    <mergeCell ref="C18:D18"/>
    <mergeCell ref="C53:E53"/>
    <mergeCell ref="F55:F56"/>
    <mergeCell ref="C60:C65"/>
    <mergeCell ref="C67:C68"/>
    <mergeCell ref="C70:C73"/>
    <mergeCell ref="C75:C77"/>
    <mergeCell ref="B961:F961"/>
    <mergeCell ref="C133:C134"/>
    <mergeCell ref="C140:C143"/>
    <mergeCell ref="C149:C154"/>
    <mergeCell ref="C158:C161"/>
    <mergeCell ref="C165:C166"/>
    <mergeCell ref="B265:E265"/>
    <mergeCell ref="C83:C84"/>
    <mergeCell ref="C104:E104"/>
    <mergeCell ref="F107:F108"/>
    <mergeCell ref="C111:C115"/>
    <mergeCell ref="C119:C122"/>
    <mergeCell ref="C124:C131"/>
    <mergeCell ref="B309:E309"/>
    <mergeCell ref="F311:F312"/>
    <mergeCell ref="B386:E386"/>
    <mergeCell ref="F387:F388"/>
    <mergeCell ref="A315:A348"/>
    <mergeCell ref="C316:C320"/>
    <mergeCell ref="C324:C325"/>
    <mergeCell ref="C327:C333"/>
    <mergeCell ref="C339:C340"/>
    <mergeCell ref="C342:C343"/>
    <mergeCell ref="F267:F268"/>
    <mergeCell ref="A271:A306"/>
    <mergeCell ref="C272:C276"/>
    <mergeCell ref="C278:C280"/>
    <mergeCell ref="C282:C287"/>
    <mergeCell ref="C289:C290"/>
    <mergeCell ref="C292:C293"/>
    <mergeCell ref="C295:C299"/>
    <mergeCell ref="A391:A410"/>
    <mergeCell ref="C392:C396"/>
    <mergeCell ref="C398:C399"/>
    <mergeCell ref="C401:C403"/>
    <mergeCell ref="B360:E360"/>
    <mergeCell ref="F361:F362"/>
    <mergeCell ref="A365:A384"/>
    <mergeCell ref="C366:C370"/>
    <mergeCell ref="C372:C373"/>
    <mergeCell ref="C375:C377"/>
    <mergeCell ref="B466:E466"/>
    <mergeCell ref="F468:F469"/>
    <mergeCell ref="A472:A503"/>
    <mergeCell ref="C473:C477"/>
    <mergeCell ref="C479:C480"/>
    <mergeCell ref="C482:C484"/>
    <mergeCell ref="C489:C490"/>
    <mergeCell ref="C492:C500"/>
    <mergeCell ref="B414:E414"/>
    <mergeCell ref="F416:F417"/>
    <mergeCell ref="A420:A446"/>
    <mergeCell ref="C421:C425"/>
    <mergeCell ref="C427:C429"/>
    <mergeCell ref="C431:C434"/>
    <mergeCell ref="C442:C443"/>
    <mergeCell ref="F571:F572"/>
    <mergeCell ref="A575:A601"/>
    <mergeCell ref="C576:C580"/>
    <mergeCell ref="C582:C584"/>
    <mergeCell ref="C586:C588"/>
    <mergeCell ref="C592:C595"/>
    <mergeCell ref="C597:C598"/>
    <mergeCell ref="B517:E517"/>
    <mergeCell ref="F519:F520"/>
    <mergeCell ref="A523:A565"/>
    <mergeCell ref="C524:C528"/>
    <mergeCell ref="C530:C532"/>
    <mergeCell ref="C534:C540"/>
    <mergeCell ref="C547:C548"/>
    <mergeCell ref="C552:C560"/>
    <mergeCell ref="F677:F678"/>
    <mergeCell ref="A681:A709"/>
    <mergeCell ref="C682:C686"/>
    <mergeCell ref="C688:C689"/>
    <mergeCell ref="C691:C694"/>
    <mergeCell ref="C700:C701"/>
    <mergeCell ref="C705:C709"/>
    <mergeCell ref="F625:F626"/>
    <mergeCell ref="A629:A650"/>
    <mergeCell ref="C630:C634"/>
    <mergeCell ref="C636:C637"/>
    <mergeCell ref="C639:C641"/>
    <mergeCell ref="B675:E675"/>
    <mergeCell ref="B778:E778"/>
    <mergeCell ref="F780:F781"/>
    <mergeCell ref="A784:A807"/>
    <mergeCell ref="C785:C789"/>
    <mergeCell ref="C791:C794"/>
    <mergeCell ref="C796:C798"/>
    <mergeCell ref="C803:C804"/>
    <mergeCell ref="B725:E725"/>
    <mergeCell ref="F727:F728"/>
    <mergeCell ref="A731:A751"/>
    <mergeCell ref="C732:C736"/>
    <mergeCell ref="C738:C739"/>
    <mergeCell ref="C741:C743"/>
    <mergeCell ref="F853:F854"/>
    <mergeCell ref="A857:A878"/>
    <mergeCell ref="C858:C862"/>
    <mergeCell ref="C864:C865"/>
    <mergeCell ref="C867:C869"/>
    <mergeCell ref="C871:C872"/>
    <mergeCell ref="B827:E827"/>
    <mergeCell ref="F828:F829"/>
    <mergeCell ref="A832:A851"/>
    <mergeCell ref="C833:C837"/>
    <mergeCell ref="C839:C840"/>
    <mergeCell ref="C842:C844"/>
    <mergeCell ref="B909:D909"/>
    <mergeCell ref="F937:F938"/>
    <mergeCell ref="B952:D952"/>
    <mergeCell ref="B955:D955"/>
    <mergeCell ref="B881:E881"/>
    <mergeCell ref="F883:F884"/>
    <mergeCell ref="A887:A907"/>
    <mergeCell ref="C888:C892"/>
    <mergeCell ref="C894:C895"/>
    <mergeCell ref="C897:C900"/>
  </mergeCells>
  <pageMargins left="0" right="0" top="0" bottom="0" header="0" footer="0"/>
  <pageSetup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Melisa</dc:creator>
  <cp:lastModifiedBy>Melisa</cp:lastModifiedBy>
  <cp:lastPrinted>2023-10-31T12:55:30Z</cp:lastPrinted>
  <dcterms:created xsi:type="dcterms:W3CDTF">2023-10-30T13:00:30Z</dcterms:created>
  <dcterms:modified xsi:type="dcterms:W3CDTF">2023-10-31T12:55:37Z</dcterms:modified>
</cp:coreProperties>
</file>